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入力シート" sheetId="1" r:id="rId1"/>
    <sheet name="請求書" sheetId="2" r:id="rId2"/>
    <sheet name="見積書" sheetId="3" r:id="rId3"/>
    <sheet name="見積内訳書" sheetId="4" r:id="rId4"/>
  </sheets>
  <definedNames>
    <definedName name="_xlnm.Print_Area" localSheetId="2">'見積書'!$B$2:$AZ$27</definedName>
    <definedName name="_xlnm.Print_Area" localSheetId="3">'見積内訳書'!$B$1:$BC$20</definedName>
    <definedName name="_xlnm.Print_Area" localSheetId="1">'請求書'!$B$2:$AU$31</definedName>
  </definedNames>
  <calcPr fullCalcOnLoad="1"/>
</workbook>
</file>

<file path=xl/sharedStrings.xml><?xml version="1.0" encoding="utf-8"?>
<sst xmlns="http://schemas.openxmlformats.org/spreadsheetml/2006/main" count="141" uniqueCount="105">
  <si>
    <t>合計金額</t>
  </si>
  <si>
    <t>千</t>
  </si>
  <si>
    <t>百</t>
  </si>
  <si>
    <t>拾</t>
  </si>
  <si>
    <t>万</t>
  </si>
  <si>
    <t>円</t>
  </si>
  <si>
    <t>消費税等は含まれておりません</t>
  </si>
  <si>
    <t>数量</t>
  </si>
  <si>
    <t>単位</t>
  </si>
  <si>
    <t>担　当</t>
  </si>
  <si>
    <t>諸経費</t>
  </si>
  <si>
    <t>材料費</t>
  </si>
  <si>
    <t>号</t>
  </si>
  <si>
    <t>工事番号</t>
  </si>
  <si>
    <t>日本電工株式会社　協力会社見積書　入力用紙</t>
  </si>
  <si>
    <t>データ未入力で印刷後、貴社名印を押印でも構いません。</t>
  </si>
  <si>
    <t>代表者</t>
  </si>
  <si>
    <t>㊞</t>
  </si>
  <si>
    <t>日本電工株式会社　協力会社請求書　入力用紙</t>
  </si>
  <si>
    <t>会社名</t>
  </si>
  <si>
    <t>郵便番号</t>
  </si>
  <si>
    <t>住所</t>
  </si>
  <si>
    <t>役職名</t>
  </si>
  <si>
    <t>代表者名</t>
  </si>
  <si>
    <t>請求日</t>
  </si>
  <si>
    <t>弊社担当者から指示があった場合を除き、月末日として下さい。</t>
  </si>
  <si>
    <t>工事件名</t>
  </si>
  <si>
    <t>弊社担当者に確認し、正確に記入して下さい。</t>
  </si>
  <si>
    <t>摘要</t>
  </si>
  <si>
    <t>本体価格</t>
  </si>
  <si>
    <t>消費税等</t>
  </si>
  <si>
    <t>合計</t>
  </si>
  <si>
    <t>契約金額</t>
  </si>
  <si>
    <t>契約金額不明、未契約の場合は未記入として下さい。</t>
  </si>
  <si>
    <t>既請求金額</t>
  </si>
  <si>
    <t>今回請求金額</t>
  </si>
  <si>
    <t>残金額</t>
  </si>
  <si>
    <t>消費税率</t>
  </si>
  <si>
    <t>消費税率が変更となった場合、変えて下さい。</t>
  </si>
  <si>
    <t>必要な項目を入力後、請求書シートを表示し、記載内容の確認をして下さい。</t>
  </si>
  <si>
    <t>確認後、Ａ４横サイズで印刷し、社印押印した上で弊社担当者に１部送付して下さい。</t>
  </si>
  <si>
    <t>請求書</t>
  </si>
  <si>
    <t>№</t>
  </si>
  <si>
    <t>日本電工株式会社</t>
  </si>
  <si>
    <t>御中</t>
  </si>
  <si>
    <t>年</t>
  </si>
  <si>
    <t>月</t>
  </si>
  <si>
    <t>日</t>
  </si>
  <si>
    <t>工事名</t>
  </si>
  <si>
    <t>㊞</t>
  </si>
  <si>
    <t>百万</t>
  </si>
  <si>
    <t>支払金額合計</t>
  </si>
  <si>
    <t>枚</t>
  </si>
  <si>
    <t>本体価格合計</t>
  </si>
  <si>
    <t>備考</t>
  </si>
  <si>
    <t>摘　　　　要</t>
  </si>
  <si>
    <t>合　　計</t>
  </si>
  <si>
    <t>工　事　番　号</t>
  </si>
  <si>
    <t>第</t>
  </si>
  <si>
    <t>期</t>
  </si>
  <si>
    <t>出　来　高</t>
  </si>
  <si>
    <t>今回</t>
  </si>
  <si>
    <t>％</t>
  </si>
  <si>
    <t>前回迄</t>
  </si>
  <si>
    <t>累計</t>
  </si>
  <si>
    <t>決裁</t>
  </si>
  <si>
    <t>残金額</t>
  </si>
  <si>
    <t>※上欄太枠内は記入しないでください。</t>
  </si>
  <si>
    <t>電　算</t>
  </si>
  <si>
    <t>を含む）</t>
  </si>
  <si>
    <t>御見積書</t>
  </si>
  <si>
    <t>年　　　　月　　　日</t>
  </si>
  <si>
    <t>御見積№</t>
  </si>
  <si>
    <t>　御支払条件　　貴社 支払い規則による。　　</t>
  </si>
  <si>
    <t>　　上記の通り御見積申し上げます。ご用命賜りますようお願い申し上げます。</t>
  </si>
  <si>
    <t>内訳</t>
  </si>
  <si>
    <t>名称</t>
  </si>
  <si>
    <t>仕様規格</t>
  </si>
  <si>
    <t>金額</t>
  </si>
  <si>
    <t>工事費</t>
  </si>
  <si>
    <t>式</t>
  </si>
  <si>
    <t>―</t>
  </si>
  <si>
    <t>運搬費</t>
  </si>
  <si>
    <r>
      <rPr>
        <sz val="12"/>
        <rFont val="ＭＳ Ｐゴシック"/>
        <family val="3"/>
      </rPr>
      <t>決定金額</t>
    </r>
    <r>
      <rPr>
        <sz val="11"/>
        <rFont val="ＭＳ Ｐゴシック"/>
        <family val="3"/>
      </rPr>
      <t>　（税抜）</t>
    </r>
  </si>
  <si>
    <t>担当</t>
  </si>
  <si>
    <t>（法定福利費相当額</t>
  </si>
  <si>
    <t>※法定福利費相当額は自動計算されます</t>
  </si>
  <si>
    <t>内訳書</t>
  </si>
  <si>
    <t>登録番号</t>
  </si>
  <si>
    <t>〇〇電気株式会社</t>
  </si>
  <si>
    <t>000-0000</t>
  </si>
  <si>
    <t>東京都〇〇区０－０</t>
  </si>
  <si>
    <t>代表取締役</t>
  </si>
  <si>
    <t>電気太郎</t>
  </si>
  <si>
    <t>本工事での既請求金額を記入して下さい。</t>
  </si>
  <si>
    <r>
      <t xml:space="preserve">今月分の請求金額を記入して下さい。
</t>
    </r>
    <r>
      <rPr>
        <sz val="10"/>
        <color indexed="10"/>
        <rFont val="ＭＳ Ｐゴシック"/>
        <family val="3"/>
      </rPr>
      <t>（千円以上の単位で請求をお願いします。）</t>
    </r>
  </si>
  <si>
    <t>※「登録番号」とは、インボイス制度のための登録番号のことです。</t>
  </si>
  <si>
    <t>東村山駅付近連続立体交差事業に伴う土木工事第2工区(その18)</t>
  </si>
  <si>
    <t>※使用開始は２０２３年９月～</t>
  </si>
  <si>
    <t>T1234567890</t>
  </si>
  <si>
    <t>２０２３年１０月改定</t>
  </si>
  <si>
    <t>2023年10月 改定</t>
  </si>
  <si>
    <t>消費税等額
(税率 10%)</t>
  </si>
  <si>
    <t>消費税等額合計
(税率 10%)</t>
  </si>
  <si>
    <t>: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</si>
</sst>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[$-411]e"/>
    <numFmt numFmtId="180" formatCode="m"/>
    <numFmt numFmtId="181" formatCode="d"/>
    <numFmt numFmtId="182" formatCode="[$-F800]dddd\,\ mmmm\ dd\,\ yyyy"/>
    <numFmt numFmtId="183" formatCode="yyyy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&quot;¥&quot;#,##0_);[Red]\(&quot;¥&quot;#,##0\)"/>
    <numFmt numFmtId="188" formatCode="&quot;¥&quot;#,##0\-;&quot;¥&quot;\-#,##0\-"/>
  </numFmts>
  <fonts count="73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6"/>
      <name val="HG丸ｺﾞｼｯｸM-PRO"/>
      <family val="3"/>
    </font>
    <font>
      <sz val="11"/>
      <name val="ＭＳ Ｐ明朝"/>
      <family val="1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i/>
      <sz val="20"/>
      <color indexed="56"/>
      <name val="HG丸ｺﾞｼｯｸM-PRO"/>
      <family val="3"/>
    </font>
    <font>
      <sz val="20"/>
      <color indexed="10"/>
      <name val="ＭＳ Ｐゴシック"/>
      <family val="3"/>
    </font>
    <font>
      <sz val="10"/>
      <color indexed="10"/>
      <name val="ＭＳ Ｐ明朝"/>
      <family val="1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20"/>
      <name val="ＭＳ Ｐ明朝"/>
      <family val="1"/>
    </font>
    <font>
      <sz val="16"/>
      <name val="FC平成丸ゴシック体"/>
      <family val="3"/>
    </font>
    <font>
      <sz val="9"/>
      <name val="ＭＳ Ｐ明朝"/>
      <family val="1"/>
    </font>
    <font>
      <sz val="9"/>
      <color indexed="10"/>
      <name val="ＭＳ Ｐ明朝"/>
      <family val="1"/>
    </font>
    <font>
      <sz val="12"/>
      <color indexed="10"/>
      <name val="ＭＳ Ｐ明朝"/>
      <family val="1"/>
    </font>
    <font>
      <sz val="6"/>
      <name val="ＭＳ Ｐ明朝"/>
      <family val="1"/>
    </font>
    <font>
      <b/>
      <sz val="14"/>
      <color indexed="10"/>
      <name val="ＭＳ Ｐ明朝"/>
      <family val="1"/>
    </font>
    <font>
      <sz val="8"/>
      <name val="ＭＳ Ｐ明朝"/>
      <family val="1"/>
    </font>
    <font>
      <b/>
      <sz val="2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2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  <font>
      <b/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176" fontId="16" fillId="34" borderId="14" xfId="0" applyNumberFormat="1" applyFont="1" applyFill="1" applyBorder="1" applyAlignment="1" applyProtection="1">
      <alignment horizontal="right"/>
      <protection locked="0"/>
    </xf>
    <xf numFmtId="178" fontId="17" fillId="33" borderId="15" xfId="0" applyNumberFormat="1" applyFont="1" applyFill="1" applyBorder="1" applyAlignment="1" applyProtection="1">
      <alignment horizontal="right"/>
      <protection/>
    </xf>
    <xf numFmtId="176" fontId="17" fillId="33" borderId="13" xfId="0" applyNumberFormat="1" applyFont="1" applyFill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 horizontal="right"/>
      <protection/>
    </xf>
    <xf numFmtId="9" fontId="13" fillId="34" borderId="16" xfId="0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vertical="center"/>
    </xf>
    <xf numFmtId="0" fontId="9" fillId="33" borderId="0" xfId="0" applyFont="1" applyFill="1" applyAlignment="1">
      <alignment horizontal="left"/>
    </xf>
    <xf numFmtId="58" fontId="3" fillId="33" borderId="0" xfId="0" applyNumberFormat="1" applyFont="1" applyFill="1" applyAlignment="1">
      <alignment horizontal="left" vertical="center"/>
    </xf>
    <xf numFmtId="180" fontId="14" fillId="33" borderId="0" xfId="0" applyNumberFormat="1" applyFont="1" applyFill="1" applyAlignment="1">
      <alignment horizontal="center" vertical="center"/>
    </xf>
    <xf numFmtId="181" fontId="14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distributed"/>
    </xf>
    <xf numFmtId="0" fontId="23" fillId="33" borderId="0" xfId="0" applyFont="1" applyFill="1" applyBorder="1" applyAlignment="1">
      <alignment horizontal="right" vertical="top"/>
    </xf>
    <xf numFmtId="0" fontId="23" fillId="33" borderId="17" xfId="0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horizontal="right" vertical="top"/>
    </xf>
    <xf numFmtId="0" fontId="23" fillId="33" borderId="20" xfId="0" applyFont="1" applyFill="1" applyBorder="1" applyAlignment="1">
      <alignment horizontal="right" vertical="top"/>
    </xf>
    <xf numFmtId="0" fontId="23" fillId="33" borderId="21" xfId="0" applyFont="1" applyFill="1" applyBorder="1" applyAlignment="1">
      <alignment horizontal="right" vertical="top"/>
    </xf>
    <xf numFmtId="0" fontId="23" fillId="33" borderId="22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25" fillId="33" borderId="24" xfId="0" applyFont="1" applyFill="1" applyBorder="1" applyAlignment="1">
      <alignment horizontal="right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  <xf numFmtId="0" fontId="25" fillId="33" borderId="3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horizontal="left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distributed" vertical="center"/>
    </xf>
    <xf numFmtId="0" fontId="0" fillId="33" borderId="32" xfId="0" applyFill="1" applyBorder="1" applyAlignment="1">
      <alignment vertical="center"/>
    </xf>
    <xf numFmtId="0" fontId="6" fillId="33" borderId="0" xfId="0" applyFont="1" applyFill="1" applyAlignment="1">
      <alignment horizontal="left"/>
    </xf>
    <xf numFmtId="183" fontId="10" fillId="33" borderId="32" xfId="0" applyNumberFormat="1" applyFont="1" applyFill="1" applyBorder="1" applyAlignment="1">
      <alignment vertical="center"/>
    </xf>
    <xf numFmtId="58" fontId="0" fillId="33" borderId="32" xfId="0" applyNumberFormat="1" applyFill="1" applyBorder="1" applyAlignment="1">
      <alignment horizontal="left" vertical="center"/>
    </xf>
    <xf numFmtId="180" fontId="10" fillId="33" borderId="32" xfId="0" applyNumberFormat="1" applyFont="1" applyFill="1" applyBorder="1" applyAlignment="1">
      <alignment horizontal="center" vertical="center"/>
    </xf>
    <xf numFmtId="0" fontId="69" fillId="35" borderId="0" xfId="0" applyFont="1" applyFill="1" applyAlignment="1">
      <alignment/>
    </xf>
    <xf numFmtId="0" fontId="70" fillId="35" borderId="0" xfId="0" applyFont="1" applyFill="1" applyAlignment="1">
      <alignment vertical="center"/>
    </xf>
    <xf numFmtId="0" fontId="5" fillId="33" borderId="0" xfId="0" applyFont="1" applyFill="1" applyAlignment="1">
      <alignment horizontal="distributed"/>
    </xf>
    <xf numFmtId="0" fontId="27" fillId="33" borderId="0" xfId="0" applyFont="1" applyFill="1" applyAlignment="1">
      <alignment vertical="center"/>
    </xf>
    <xf numFmtId="0" fontId="28" fillId="36" borderId="0" xfId="0" applyFont="1" applyFill="1" applyAlignment="1">
      <alignment vertical="center"/>
    </xf>
    <xf numFmtId="0" fontId="27" fillId="33" borderId="0" xfId="0" applyFont="1" applyFill="1" applyAlignment="1">
      <alignment horizontal="distributed" vertical="center"/>
    </xf>
    <xf numFmtId="20" fontId="27" fillId="33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right" vertical="top"/>
    </xf>
    <xf numFmtId="0" fontId="6" fillId="33" borderId="33" xfId="0" applyFont="1" applyFill="1" applyBorder="1" applyAlignment="1">
      <alignment/>
    </xf>
    <xf numFmtId="0" fontId="6" fillId="33" borderId="33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top"/>
    </xf>
    <xf numFmtId="0" fontId="6" fillId="33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5" borderId="0" xfId="0" applyFill="1" applyAlignment="1">
      <alignment/>
    </xf>
    <xf numFmtId="0" fontId="17" fillId="35" borderId="0" xfId="0" applyFont="1" applyFill="1" applyAlignment="1">
      <alignment horizontal="distributed" vertical="center"/>
    </xf>
    <xf numFmtId="0" fontId="17" fillId="33" borderId="0" xfId="0" applyFont="1" applyFill="1" applyAlignment="1">
      <alignment vertical="center"/>
    </xf>
    <xf numFmtId="0" fontId="0" fillId="33" borderId="35" xfId="0" applyFill="1" applyBorder="1" applyAlignment="1">
      <alignment horizontal="center" vertical="center"/>
    </xf>
    <xf numFmtId="0" fontId="0" fillId="35" borderId="0" xfId="0" applyFill="1" applyAlignment="1">
      <alignment horizontal="distributed" vertical="center"/>
    </xf>
    <xf numFmtId="0" fontId="0" fillId="33" borderId="29" xfId="0" applyFill="1" applyBorder="1" applyAlignment="1">
      <alignment horizontal="center" vertical="center"/>
    </xf>
    <xf numFmtId="0" fontId="71" fillId="35" borderId="0" xfId="0" applyFont="1" applyFill="1" applyAlignment="1">
      <alignment horizontal="center" vertical="center"/>
    </xf>
    <xf numFmtId="0" fontId="0" fillId="33" borderId="36" xfId="0" applyFill="1" applyBorder="1" applyAlignment="1">
      <alignment vertical="top"/>
    </xf>
    <xf numFmtId="0" fontId="0" fillId="33" borderId="36" xfId="0" applyFill="1" applyBorder="1" applyAlignment="1">
      <alignment vertical="center"/>
    </xf>
    <xf numFmtId="0" fontId="71" fillId="35" borderId="0" xfId="0" applyFont="1" applyFill="1" applyAlignment="1">
      <alignment horizontal="center"/>
    </xf>
    <xf numFmtId="0" fontId="6" fillId="33" borderId="37" xfId="0" applyFont="1" applyFill="1" applyBorder="1" applyAlignment="1">
      <alignment vertical="center" wrapText="1"/>
    </xf>
    <xf numFmtId="0" fontId="0" fillId="33" borderId="0" xfId="0" applyFill="1" applyAlignment="1">
      <alignment horizontal="right" vertical="center"/>
    </xf>
    <xf numFmtId="0" fontId="0" fillId="33" borderId="37" xfId="0" applyFill="1" applyBorder="1" applyAlignment="1">
      <alignment vertical="center" wrapText="1"/>
    </xf>
    <xf numFmtId="0" fontId="0" fillId="35" borderId="37" xfId="0" applyFill="1" applyBorder="1" applyAlignment="1">
      <alignment/>
    </xf>
    <xf numFmtId="0" fontId="0" fillId="33" borderId="38" xfId="0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/>
    </xf>
    <xf numFmtId="0" fontId="71" fillId="35" borderId="15" xfId="0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right" vertical="top"/>
    </xf>
    <xf numFmtId="0" fontId="0" fillId="33" borderId="15" xfId="0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1" fillId="33" borderId="39" xfId="0" applyFont="1" applyFill="1" applyBorder="1" applyAlignment="1">
      <alignment horizont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4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5" borderId="44" xfId="0" applyFill="1" applyBorder="1" applyAlignment="1">
      <alignment vertical="center"/>
    </xf>
    <xf numFmtId="42" fontId="71" fillId="33" borderId="0" xfId="0" applyNumberFormat="1" applyFont="1" applyFill="1" applyAlignment="1">
      <alignment horizontal="center" vertical="center"/>
    </xf>
    <xf numFmtId="0" fontId="0" fillId="33" borderId="4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6" fillId="33" borderId="0" xfId="0" applyFont="1" applyFill="1" applyAlignment="1">
      <alignment/>
    </xf>
    <xf numFmtId="0" fontId="71" fillId="28" borderId="45" xfId="0" applyFont="1" applyFill="1" applyBorder="1" applyAlignment="1" applyProtection="1">
      <alignment horizontal="center" vertical="center"/>
      <protection locked="0"/>
    </xf>
    <xf numFmtId="0" fontId="71" fillId="28" borderId="29" xfId="0" applyFont="1" applyFill="1" applyBorder="1" applyAlignment="1" applyProtection="1">
      <alignment horizontal="center" vertical="center"/>
      <protection locked="0"/>
    </xf>
    <xf numFmtId="0" fontId="71" fillId="28" borderId="46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>
      <alignment horizontal="center" vertical="center"/>
    </xf>
    <xf numFmtId="0" fontId="71" fillId="33" borderId="39" xfId="0" applyFont="1" applyFill="1" applyBorder="1" applyAlignment="1">
      <alignment horizontal="center" vertical="center"/>
    </xf>
    <xf numFmtId="0" fontId="71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176" fontId="17" fillId="28" borderId="14" xfId="0" applyNumberFormat="1" applyFont="1" applyFill="1" applyBorder="1" applyAlignment="1" applyProtection="1">
      <alignment horizontal="right"/>
      <protection locked="0"/>
    </xf>
    <xf numFmtId="42" fontId="30" fillId="33" borderId="36" xfId="0" applyNumberFormat="1" applyFont="1" applyFill="1" applyBorder="1" applyAlignment="1">
      <alignment vertical="center"/>
    </xf>
    <xf numFmtId="42" fontId="30" fillId="33" borderId="0" xfId="0" applyNumberFormat="1" applyFont="1" applyFill="1" applyBorder="1" applyAlignment="1">
      <alignment vertical="center"/>
    </xf>
    <xf numFmtId="0" fontId="3" fillId="33" borderId="47" xfId="0" applyFont="1" applyFill="1" applyBorder="1" applyAlignment="1">
      <alignment vertical="top"/>
    </xf>
    <xf numFmtId="0" fontId="3" fillId="33" borderId="0" xfId="0" applyFont="1" applyFill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 vertical="top"/>
      <protection/>
    </xf>
    <xf numFmtId="0" fontId="0" fillId="33" borderId="0" xfId="0" applyFill="1" applyAlignment="1" applyProtection="1">
      <alignment horizontal="left" vertical="center"/>
      <protection/>
    </xf>
    <xf numFmtId="49" fontId="10" fillId="34" borderId="48" xfId="0" applyNumberFormat="1" applyFont="1" applyFill="1" applyBorder="1" applyAlignment="1" applyProtection="1">
      <alignment horizontal="left" wrapText="1"/>
      <protection locked="0"/>
    </xf>
    <xf numFmtId="49" fontId="10" fillId="34" borderId="49" xfId="0" applyNumberFormat="1" applyFont="1" applyFill="1" applyBorder="1" applyAlignment="1" applyProtection="1">
      <alignment horizontal="left" wrapText="1"/>
      <protection locked="0"/>
    </xf>
    <xf numFmtId="49" fontId="10" fillId="34" borderId="50" xfId="0" applyNumberFormat="1" applyFont="1" applyFill="1" applyBorder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left" vertical="top" wrapText="1"/>
      <protection/>
    </xf>
    <xf numFmtId="0" fontId="10" fillId="37" borderId="48" xfId="0" applyFont="1" applyFill="1" applyBorder="1" applyAlignment="1" applyProtection="1">
      <alignment horizontal="left"/>
      <protection locked="0"/>
    </xf>
    <xf numFmtId="0" fontId="10" fillId="37" borderId="49" xfId="0" applyFont="1" applyFill="1" applyBorder="1" applyAlignment="1" applyProtection="1">
      <alignment horizontal="left"/>
      <protection locked="0"/>
    </xf>
    <xf numFmtId="0" fontId="10" fillId="37" borderId="50" xfId="0" applyFont="1" applyFill="1" applyBorder="1" applyAlignment="1" applyProtection="1">
      <alignment horizontal="left"/>
      <protection locked="0"/>
    </xf>
    <xf numFmtId="182" fontId="10" fillId="34" borderId="48" xfId="0" applyNumberFormat="1" applyFont="1" applyFill="1" applyBorder="1" applyAlignment="1" applyProtection="1">
      <alignment horizontal="left"/>
      <protection locked="0"/>
    </xf>
    <xf numFmtId="182" fontId="10" fillId="34" borderId="49" xfId="0" applyNumberFormat="1" applyFont="1" applyFill="1" applyBorder="1" applyAlignment="1" applyProtection="1">
      <alignment horizontal="left"/>
      <protection locked="0"/>
    </xf>
    <xf numFmtId="182" fontId="10" fillId="34" borderId="50" xfId="0" applyNumberFormat="1" applyFont="1" applyFill="1" applyBorder="1" applyAlignment="1" applyProtection="1">
      <alignment horizontal="left"/>
      <protection locked="0"/>
    </xf>
    <xf numFmtId="0" fontId="25" fillId="33" borderId="51" xfId="0" applyFont="1" applyFill="1" applyBorder="1" applyAlignment="1">
      <alignment/>
    </xf>
    <xf numFmtId="0" fontId="25" fillId="33" borderId="51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/>
    </xf>
    <xf numFmtId="0" fontId="14" fillId="33" borderId="54" xfId="0" applyFont="1" applyFill="1" applyBorder="1" applyAlignment="1">
      <alignment horizontal="center"/>
    </xf>
    <xf numFmtId="0" fontId="14" fillId="33" borderId="55" xfId="0" applyFont="1" applyFill="1" applyBorder="1" applyAlignment="1">
      <alignment horizontal="center"/>
    </xf>
    <xf numFmtId="0" fontId="14" fillId="33" borderId="56" xfId="0" applyFont="1" applyFill="1" applyBorder="1" applyAlignment="1">
      <alignment horizontal="center"/>
    </xf>
    <xf numFmtId="0" fontId="14" fillId="33" borderId="52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3" fillId="33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62" xfId="0" applyFont="1" applyFill="1" applyBorder="1" applyAlignment="1">
      <alignment vertical="center"/>
    </xf>
    <xf numFmtId="0" fontId="3" fillId="33" borderId="63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64" xfId="0" applyFont="1" applyFill="1" applyBorder="1" applyAlignment="1" applyProtection="1">
      <alignment horizontal="center" vertical="top"/>
      <protection locked="0"/>
    </xf>
    <xf numFmtId="0" fontId="3" fillId="33" borderId="65" xfId="0" applyFont="1" applyFill="1" applyBorder="1" applyAlignment="1" applyProtection="1">
      <alignment horizontal="center" vertical="top"/>
      <protection locked="0"/>
    </xf>
    <xf numFmtId="0" fontId="3" fillId="33" borderId="36" xfId="0" applyFont="1" applyFill="1" applyBorder="1" applyAlignment="1" applyProtection="1">
      <alignment horizontal="center" vertical="top"/>
      <protection locked="0"/>
    </xf>
    <xf numFmtId="0" fontId="3" fillId="33" borderId="66" xfId="0" applyFont="1" applyFill="1" applyBorder="1" applyAlignment="1" applyProtection="1">
      <alignment horizontal="center" vertical="top"/>
      <protection locked="0"/>
    </xf>
    <xf numFmtId="0" fontId="3" fillId="33" borderId="10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67" xfId="0" applyFont="1" applyFill="1" applyBorder="1" applyAlignment="1">
      <alignment vertical="center"/>
    </xf>
    <xf numFmtId="0" fontId="3" fillId="33" borderId="64" xfId="0" applyFont="1" applyFill="1" applyBorder="1" applyAlignment="1">
      <alignment vertical="center"/>
    </xf>
    <xf numFmtId="0" fontId="3" fillId="33" borderId="68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distributed" vertical="center"/>
    </xf>
    <xf numFmtId="0" fontId="3" fillId="33" borderId="44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43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vertical="center"/>
    </xf>
    <xf numFmtId="0" fontId="3" fillId="33" borderId="66" xfId="0" applyFont="1" applyFill="1" applyBorder="1" applyAlignment="1">
      <alignment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 applyProtection="1">
      <alignment vertical="top"/>
      <protection locked="0"/>
    </xf>
    <xf numFmtId="0" fontId="3" fillId="33" borderId="67" xfId="0" applyFont="1" applyFill="1" applyBorder="1" applyAlignment="1" applyProtection="1">
      <alignment vertical="top"/>
      <protection locked="0"/>
    </xf>
    <xf numFmtId="0" fontId="3" fillId="33" borderId="2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vertical="center"/>
    </xf>
    <xf numFmtId="0" fontId="3" fillId="33" borderId="71" xfId="0" applyFont="1" applyFill="1" applyBorder="1" applyAlignment="1">
      <alignment vertical="center"/>
    </xf>
    <xf numFmtId="0" fontId="3" fillId="33" borderId="69" xfId="0" applyFont="1" applyFill="1" applyBorder="1" applyAlignment="1">
      <alignment horizontal="center" vertical="center" wrapText="1"/>
    </xf>
    <xf numFmtId="188" fontId="30" fillId="33" borderId="0" xfId="0" applyNumberFormat="1" applyFont="1" applyFill="1" applyBorder="1" applyAlignment="1">
      <alignment horizontal="center" vertical="center"/>
    </xf>
    <xf numFmtId="188" fontId="30" fillId="33" borderId="36" xfId="0" applyNumberFormat="1" applyFont="1" applyFill="1" applyBorder="1" applyAlignment="1">
      <alignment horizontal="center" vertical="center"/>
    </xf>
    <xf numFmtId="0" fontId="20" fillId="33" borderId="72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right" vertical="top"/>
    </xf>
    <xf numFmtId="0" fontId="23" fillId="33" borderId="74" xfId="0" applyFont="1" applyFill="1" applyBorder="1" applyAlignment="1">
      <alignment horizontal="right" vertical="top"/>
    </xf>
    <xf numFmtId="0" fontId="3" fillId="33" borderId="56" xfId="0" applyFont="1" applyFill="1" applyBorder="1" applyAlignment="1">
      <alignment vertical="center"/>
    </xf>
    <xf numFmtId="0" fontId="3" fillId="33" borderId="5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20" fillId="33" borderId="0" xfId="0" applyFont="1" applyFill="1" applyAlignment="1">
      <alignment horizontal="distributed" vertical="center"/>
    </xf>
    <xf numFmtId="0" fontId="15" fillId="33" borderId="0" xfId="0" applyFont="1" applyFill="1" applyAlignment="1">
      <alignment horizontal="left" vertical="center" shrinkToFit="1"/>
    </xf>
    <xf numFmtId="0" fontId="14" fillId="33" borderId="0" xfId="0" applyFont="1" applyFill="1" applyAlignment="1">
      <alignment horizontal="center" shrinkToFit="1"/>
    </xf>
    <xf numFmtId="0" fontId="23" fillId="33" borderId="17" xfId="0" applyFont="1" applyFill="1" applyBorder="1" applyAlignment="1">
      <alignment horizontal="right" vertical="top"/>
    </xf>
    <xf numFmtId="0" fontId="14" fillId="33" borderId="0" xfId="0" applyFont="1" applyFill="1" applyAlignment="1">
      <alignment horizontal="left" vertical="center" shrinkToFit="1"/>
    </xf>
    <xf numFmtId="0" fontId="22" fillId="33" borderId="0" xfId="0" applyFont="1" applyFill="1" applyBorder="1" applyAlignment="1" applyProtection="1">
      <alignment horizontal="left" wrapText="1"/>
      <protection/>
    </xf>
    <xf numFmtId="0" fontId="22" fillId="33" borderId="36" xfId="0" applyFont="1" applyFill="1" applyBorder="1" applyAlignment="1" applyProtection="1">
      <alignment horizontal="left" wrapText="1"/>
      <protection/>
    </xf>
    <xf numFmtId="0" fontId="18" fillId="33" borderId="0" xfId="0" applyFont="1" applyFill="1" applyAlignment="1">
      <alignment horizontal="distributed" vertical="center"/>
    </xf>
    <xf numFmtId="0" fontId="8" fillId="33" borderId="0" xfId="0" applyFont="1" applyFill="1" applyAlignment="1">
      <alignment horizontal="distributed"/>
    </xf>
    <xf numFmtId="0" fontId="9" fillId="33" borderId="0" xfId="0" applyFont="1" applyFill="1" applyAlignment="1">
      <alignment horizontal="left"/>
    </xf>
    <xf numFmtId="58" fontId="3" fillId="33" borderId="0" xfId="0" applyNumberFormat="1" applyFont="1" applyFill="1" applyAlignment="1">
      <alignment horizontal="center" vertical="center"/>
    </xf>
    <xf numFmtId="183" fontId="14" fillId="33" borderId="0" xfId="0" applyNumberFormat="1" applyFont="1" applyFill="1" applyAlignment="1">
      <alignment horizontal="right" vertical="center" indent="1"/>
    </xf>
    <xf numFmtId="0" fontId="21" fillId="33" borderId="0" xfId="0" applyFont="1" applyFill="1" applyAlignment="1">
      <alignment horizontal="left" vertical="center"/>
    </xf>
    <xf numFmtId="0" fontId="0" fillId="35" borderId="52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0" fillId="33" borderId="39" xfId="0" applyFill="1" applyBorder="1" applyAlignment="1">
      <alignment horizontal="distributed" vertical="center"/>
    </xf>
    <xf numFmtId="0" fontId="0" fillId="33" borderId="40" xfId="0" applyFill="1" applyBorder="1" applyAlignment="1">
      <alignment horizontal="distributed" vertical="center"/>
    </xf>
    <xf numFmtId="0" fontId="0" fillId="33" borderId="41" xfId="0" applyFill="1" applyBorder="1" applyAlignment="1">
      <alignment horizontal="distributed" vertical="center"/>
    </xf>
    <xf numFmtId="3" fontId="71" fillId="33" borderId="39" xfId="0" applyNumberFormat="1" applyFont="1" applyFill="1" applyBorder="1" applyAlignment="1">
      <alignment horizontal="right"/>
    </xf>
    <xf numFmtId="3" fontId="71" fillId="33" borderId="40" xfId="0" applyNumberFormat="1" applyFont="1" applyFill="1" applyBorder="1" applyAlignment="1">
      <alignment horizontal="right"/>
    </xf>
    <xf numFmtId="3" fontId="71" fillId="33" borderId="41" xfId="0" applyNumberFormat="1" applyFont="1" applyFill="1" applyBorder="1" applyAlignment="1">
      <alignment horizontal="right"/>
    </xf>
    <xf numFmtId="42" fontId="71" fillId="33" borderId="75" xfId="0" applyNumberFormat="1" applyFont="1" applyFill="1" applyBorder="1" applyAlignment="1">
      <alignment horizontal="center" vertical="center"/>
    </xf>
    <xf numFmtId="42" fontId="71" fillId="33" borderId="0" xfId="0" applyNumberFormat="1" applyFont="1" applyFill="1" applyAlignment="1">
      <alignment horizontal="center" vertical="center"/>
    </xf>
    <xf numFmtId="0" fontId="71" fillId="28" borderId="76" xfId="0" applyFont="1" applyFill="1" applyBorder="1" applyAlignment="1" applyProtection="1">
      <alignment horizontal="left" vertical="center" indent="1"/>
      <protection locked="0"/>
    </xf>
    <xf numFmtId="0" fontId="71" fillId="28" borderId="38" xfId="0" applyFont="1" applyFill="1" applyBorder="1" applyAlignment="1" applyProtection="1">
      <alignment horizontal="left" vertical="center" indent="1"/>
      <protection locked="0"/>
    </xf>
    <xf numFmtId="0" fontId="71" fillId="28" borderId="77" xfId="0" applyFont="1" applyFill="1" applyBorder="1" applyAlignment="1" applyProtection="1">
      <alignment horizontal="left" vertical="center" indent="1"/>
      <protection locked="0"/>
    </xf>
    <xf numFmtId="0" fontId="71" fillId="28" borderId="38" xfId="0" applyFont="1" applyFill="1" applyBorder="1" applyAlignment="1" applyProtection="1">
      <alignment horizontal="center" vertical="center"/>
      <protection locked="0"/>
    </xf>
    <xf numFmtId="0" fontId="71" fillId="28" borderId="78" xfId="0" applyFont="1" applyFill="1" applyBorder="1" applyAlignment="1" applyProtection="1">
      <alignment horizontal="center" vertical="center"/>
      <protection locked="0"/>
    </xf>
    <xf numFmtId="0" fontId="0" fillId="33" borderId="7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41" fontId="3" fillId="28" borderId="76" xfId="0" applyNumberFormat="1" applyFont="1" applyFill="1" applyBorder="1" applyAlignment="1" applyProtection="1">
      <alignment horizontal="center"/>
      <protection locked="0"/>
    </xf>
    <xf numFmtId="41" fontId="3" fillId="28" borderId="38" xfId="0" applyNumberFormat="1" applyFont="1" applyFill="1" applyBorder="1" applyAlignment="1" applyProtection="1">
      <alignment horizontal="center"/>
      <protection locked="0"/>
    </xf>
    <xf numFmtId="0" fontId="71" fillId="28" borderId="76" xfId="0" applyFont="1" applyFill="1" applyBorder="1" applyAlignment="1" applyProtection="1">
      <alignment horizontal="center"/>
      <protection locked="0"/>
    </xf>
    <xf numFmtId="0" fontId="71" fillId="28" borderId="38" xfId="0" applyFont="1" applyFill="1" applyBorder="1" applyAlignment="1" applyProtection="1">
      <alignment horizontal="center"/>
      <protection locked="0"/>
    </xf>
    <xf numFmtId="0" fontId="71" fillId="28" borderId="78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1" fillId="28" borderId="45" xfId="0" applyFont="1" applyFill="1" applyBorder="1" applyAlignment="1" applyProtection="1">
      <alignment horizontal="center"/>
      <protection locked="0"/>
    </xf>
    <xf numFmtId="0" fontId="71" fillId="28" borderId="29" xfId="0" applyFont="1" applyFill="1" applyBorder="1" applyAlignment="1" applyProtection="1">
      <alignment horizontal="center"/>
      <protection locked="0"/>
    </xf>
    <xf numFmtId="0" fontId="71" fillId="28" borderId="46" xfId="0" applyFont="1" applyFill="1" applyBorder="1" applyAlignment="1" applyProtection="1">
      <alignment horizontal="center"/>
      <protection locked="0"/>
    </xf>
    <xf numFmtId="0" fontId="71" fillId="28" borderId="45" xfId="0" applyFont="1" applyFill="1" applyBorder="1" applyAlignment="1" applyProtection="1">
      <alignment horizontal="left" vertical="center" indent="1"/>
      <protection locked="0"/>
    </xf>
    <xf numFmtId="0" fontId="71" fillId="28" borderId="29" xfId="0" applyFont="1" applyFill="1" applyBorder="1" applyAlignment="1" applyProtection="1">
      <alignment horizontal="left" vertical="center" indent="1"/>
      <protection locked="0"/>
    </xf>
    <xf numFmtId="0" fontId="71" fillId="28" borderId="71" xfId="0" applyFont="1" applyFill="1" applyBorder="1" applyAlignment="1" applyProtection="1">
      <alignment horizontal="left" vertical="center" indent="1"/>
      <protection locked="0"/>
    </xf>
    <xf numFmtId="0" fontId="71" fillId="28" borderId="29" xfId="0" applyFont="1" applyFill="1" applyBorder="1" applyAlignment="1" applyProtection="1">
      <alignment horizontal="center" vertical="center"/>
      <protection locked="0"/>
    </xf>
    <xf numFmtId="0" fontId="71" fillId="28" borderId="46" xfId="0" applyFont="1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41" fontId="3" fillId="28" borderId="45" xfId="0" applyNumberFormat="1" applyFont="1" applyFill="1" applyBorder="1" applyAlignment="1" applyProtection="1">
      <alignment horizontal="center"/>
      <protection locked="0"/>
    </xf>
    <xf numFmtId="41" fontId="3" fillId="28" borderId="29" xfId="0" applyNumberFormat="1" applyFont="1" applyFill="1" applyBorder="1" applyAlignment="1" applyProtection="1">
      <alignment horizontal="center"/>
      <protection locked="0"/>
    </xf>
    <xf numFmtId="187" fontId="29" fillId="33" borderId="43" xfId="0" applyNumberFormat="1" applyFont="1" applyFill="1" applyBorder="1" applyAlignment="1">
      <alignment horizontal="center" vertical="center" wrapText="1"/>
    </xf>
    <xf numFmtId="187" fontId="29" fillId="33" borderId="52" xfId="0" applyNumberFormat="1" applyFont="1" applyFill="1" applyBorder="1" applyAlignment="1">
      <alignment horizontal="center" vertical="center" wrapText="1"/>
    </xf>
    <xf numFmtId="187" fontId="29" fillId="33" borderId="44" xfId="0" applyNumberFormat="1" applyFont="1" applyFill="1" applyBorder="1" applyAlignment="1">
      <alignment horizontal="center" vertical="center" wrapText="1"/>
    </xf>
    <xf numFmtId="187" fontId="29" fillId="33" borderId="23" xfId="0" applyNumberFormat="1" applyFont="1" applyFill="1" applyBorder="1" applyAlignment="1">
      <alignment horizontal="center" vertical="center" wrapText="1"/>
    </xf>
    <xf numFmtId="187" fontId="29" fillId="33" borderId="36" xfId="0" applyNumberFormat="1" applyFont="1" applyFill="1" applyBorder="1" applyAlignment="1">
      <alignment horizontal="center" vertical="center" wrapText="1"/>
    </xf>
    <xf numFmtId="187" fontId="29" fillId="33" borderId="2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0" fillId="33" borderId="4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distributed" vertical="center"/>
    </xf>
    <xf numFmtId="0" fontId="0" fillId="33" borderId="79" xfId="0" applyFill="1" applyBorder="1" applyAlignment="1">
      <alignment horizontal="distributed" vertical="center"/>
    </xf>
    <xf numFmtId="0" fontId="0" fillId="33" borderId="35" xfId="0" applyFill="1" applyBorder="1" applyAlignment="1">
      <alignment horizontal="distributed" vertical="center"/>
    </xf>
    <xf numFmtId="0" fontId="0" fillId="33" borderId="80" xfId="0" applyFill="1" applyBorder="1" applyAlignment="1">
      <alignment horizontal="distributed" vertical="center"/>
    </xf>
    <xf numFmtId="0" fontId="0" fillId="33" borderId="0" xfId="0" applyFill="1" applyAlignment="1">
      <alignment horizontal="distributed" vertical="top"/>
    </xf>
    <xf numFmtId="0" fontId="71" fillId="28" borderId="29" xfId="0" applyFont="1" applyFill="1" applyBorder="1" applyAlignment="1" applyProtection="1">
      <alignment horizontal="center" vertical="center"/>
      <protection locked="0"/>
    </xf>
    <xf numFmtId="0" fontId="71" fillId="28" borderId="46" xfId="0" applyFont="1" applyFill="1" applyBorder="1" applyAlignment="1" applyProtection="1">
      <alignment horizontal="center" vertical="center"/>
      <protection locked="0"/>
    </xf>
    <xf numFmtId="41" fontId="3" fillId="28" borderId="45" xfId="0" applyNumberFormat="1" applyFont="1" applyFill="1" applyBorder="1" applyAlignment="1" applyProtection="1">
      <alignment horizontal="center" vertical="center"/>
      <protection locked="0"/>
    </xf>
    <xf numFmtId="41" fontId="3" fillId="28" borderId="29" xfId="0" applyNumberFormat="1" applyFont="1" applyFill="1" applyBorder="1" applyAlignment="1" applyProtection="1">
      <alignment horizontal="center" vertical="center"/>
      <protection locked="0"/>
    </xf>
    <xf numFmtId="0" fontId="71" fillId="28" borderId="45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>
      <alignment horizontal="center"/>
    </xf>
    <xf numFmtId="0" fontId="3" fillId="28" borderId="32" xfId="0" applyFont="1" applyFill="1" applyBorder="1" applyAlignment="1" applyProtection="1">
      <alignment horizontal="left" wrapText="1" indent="1"/>
      <protection locked="0"/>
    </xf>
    <xf numFmtId="0" fontId="17" fillId="33" borderId="40" xfId="0" applyFont="1" applyFill="1" applyBorder="1" applyAlignment="1">
      <alignment horizontal="distributed" vertical="center"/>
    </xf>
    <xf numFmtId="0" fontId="0" fillId="33" borderId="81" xfId="0" applyFill="1" applyBorder="1" applyAlignment="1">
      <alignment horizontal="distributed" vertical="center"/>
    </xf>
    <xf numFmtId="0" fontId="0" fillId="33" borderId="79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6" fillId="36" borderId="0" xfId="0" applyFont="1" applyFill="1" applyAlignment="1">
      <alignment horizontal="left" vertical="center" shrinkToFit="1"/>
    </xf>
    <xf numFmtId="0" fontId="27" fillId="33" borderId="0" xfId="0" applyFont="1" applyFill="1" applyAlignment="1">
      <alignment horizontal="right" vertical="center" indent="1" shrinkToFit="1"/>
    </xf>
    <xf numFmtId="0" fontId="10" fillId="36" borderId="0" xfId="0" applyFont="1" applyFill="1" applyAlignment="1">
      <alignment horizontal="center" shrinkToFit="1"/>
    </xf>
    <xf numFmtId="0" fontId="16" fillId="36" borderId="0" xfId="0" applyFont="1" applyFill="1" applyAlignment="1">
      <alignment horizontal="left" shrinkToFit="1"/>
    </xf>
    <xf numFmtId="0" fontId="0" fillId="33" borderId="44" xfId="0" applyFill="1" applyBorder="1" applyAlignment="1">
      <alignment horizontal="center" vertical="center"/>
    </xf>
    <xf numFmtId="0" fontId="28" fillId="36" borderId="0" xfId="0" applyFont="1" applyFill="1" applyAlignment="1">
      <alignment horizontal="left" vertical="center"/>
    </xf>
    <xf numFmtId="0" fontId="0" fillId="33" borderId="43" xfId="0" applyFill="1" applyBorder="1" applyAlignment="1">
      <alignment horizontal="center" vertical="center" textRotation="255" shrinkToFit="1"/>
    </xf>
    <xf numFmtId="0" fontId="0" fillId="33" borderId="37" xfId="0" applyFill="1" applyBorder="1" applyAlignment="1">
      <alignment horizontal="center" vertical="center" textRotation="255" shrinkToFit="1"/>
    </xf>
    <xf numFmtId="0" fontId="0" fillId="33" borderId="23" xfId="0" applyFill="1" applyBorder="1" applyAlignment="1">
      <alignment horizontal="center" vertical="center" textRotation="255" shrinkToFit="1"/>
    </xf>
    <xf numFmtId="0" fontId="4" fillId="33" borderId="0" xfId="0" applyFont="1" applyFill="1" applyAlignment="1">
      <alignment horizontal="distributed" vertical="center"/>
    </xf>
    <xf numFmtId="0" fontId="4" fillId="33" borderId="34" xfId="0" applyFont="1" applyFill="1" applyBorder="1" applyAlignment="1">
      <alignment horizontal="distributed" vertical="center"/>
    </xf>
    <xf numFmtId="0" fontId="0" fillId="33" borderId="32" xfId="0" applyFill="1" applyBorder="1" applyAlignment="1">
      <alignment horizontal="right" vertical="center" indent="1"/>
    </xf>
    <xf numFmtId="0" fontId="8" fillId="33" borderId="0" xfId="0" applyFont="1" applyFill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36" xfId="0" applyFont="1" applyFill="1" applyBorder="1" applyAlignment="1">
      <alignment horizontal="left"/>
    </xf>
    <xf numFmtId="0" fontId="0" fillId="33" borderId="32" xfId="0" applyFill="1" applyBorder="1" applyAlignment="1">
      <alignment horizontal="left" vertical="center"/>
    </xf>
    <xf numFmtId="58" fontId="0" fillId="33" borderId="32" xfId="0" applyNumberFormat="1" applyFill="1" applyBorder="1" applyAlignment="1">
      <alignment horizontal="center" vertical="center"/>
    </xf>
    <xf numFmtId="0" fontId="71" fillId="33" borderId="39" xfId="0" applyFont="1" applyFill="1" applyBorder="1" applyAlignment="1">
      <alignment horizontal="right" vertical="center"/>
    </xf>
    <xf numFmtId="0" fontId="71" fillId="33" borderId="40" xfId="0" applyFont="1" applyFill="1" applyBorder="1" applyAlignment="1">
      <alignment horizontal="right" vertical="center"/>
    </xf>
    <xf numFmtId="0" fontId="71" fillId="33" borderId="41" xfId="0" applyFont="1" applyFill="1" applyBorder="1" applyAlignment="1">
      <alignment horizontal="right" vertical="center"/>
    </xf>
    <xf numFmtId="0" fontId="71" fillId="28" borderId="45" xfId="0" applyFont="1" applyFill="1" applyBorder="1" applyAlignment="1" applyProtection="1">
      <alignment vertical="center"/>
      <protection locked="0"/>
    </xf>
    <xf numFmtId="0" fontId="71" fillId="28" borderId="29" xfId="0" applyFont="1" applyFill="1" applyBorder="1" applyAlignment="1" applyProtection="1">
      <alignment vertical="center"/>
      <protection locked="0"/>
    </xf>
    <xf numFmtId="0" fontId="71" fillId="28" borderId="71" xfId="0" applyFont="1" applyFill="1" applyBorder="1" applyAlignment="1" applyProtection="1">
      <alignment vertical="center"/>
      <protection locked="0"/>
    </xf>
    <xf numFmtId="0" fontId="3" fillId="28" borderId="29" xfId="0" applyFont="1" applyFill="1" applyBorder="1" applyAlignment="1" applyProtection="1">
      <alignment vertical="center"/>
      <protection locked="0"/>
    </xf>
    <xf numFmtId="0" fontId="3" fillId="28" borderId="46" xfId="0" applyFont="1" applyFill="1" applyBorder="1" applyAlignment="1" applyProtection="1">
      <alignment vertical="center"/>
      <protection locked="0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41" fontId="3" fillId="28" borderId="45" xfId="0" applyNumberFormat="1" applyFont="1" applyFill="1" applyBorder="1" applyAlignment="1" applyProtection="1">
      <alignment horizontal="right" vertical="center"/>
      <protection locked="0"/>
    </xf>
    <xf numFmtId="41" fontId="3" fillId="28" borderId="29" xfId="0" applyNumberFormat="1" applyFont="1" applyFill="1" applyBorder="1" applyAlignment="1" applyProtection="1">
      <alignment horizontal="right" vertical="center"/>
      <protection locked="0"/>
    </xf>
    <xf numFmtId="41" fontId="3" fillId="28" borderId="46" xfId="0" applyNumberFormat="1" applyFont="1" applyFill="1" applyBorder="1" applyAlignment="1" applyProtection="1">
      <alignment horizontal="right" vertical="center"/>
      <protection locked="0"/>
    </xf>
    <xf numFmtId="0" fontId="71" fillId="28" borderId="76" xfId="0" applyFont="1" applyFill="1" applyBorder="1" applyAlignment="1" applyProtection="1">
      <alignment vertical="center"/>
      <protection locked="0"/>
    </xf>
    <xf numFmtId="0" fontId="71" fillId="28" borderId="38" xfId="0" applyFont="1" applyFill="1" applyBorder="1" applyAlignment="1" applyProtection="1">
      <alignment vertical="center"/>
      <protection locked="0"/>
    </xf>
    <xf numFmtId="0" fontId="71" fillId="28" borderId="77" xfId="0" applyFont="1" applyFill="1" applyBorder="1" applyAlignment="1" applyProtection="1">
      <alignment vertical="center"/>
      <protection locked="0"/>
    </xf>
    <xf numFmtId="0" fontId="3" fillId="28" borderId="38" xfId="0" applyFont="1" applyFill="1" applyBorder="1" applyAlignment="1" applyProtection="1">
      <alignment vertical="center"/>
      <protection locked="0"/>
    </xf>
    <xf numFmtId="0" fontId="3" fillId="28" borderId="78" xfId="0" applyFont="1" applyFill="1" applyBorder="1" applyAlignment="1" applyProtection="1">
      <alignment vertical="center"/>
      <protection locked="0"/>
    </xf>
    <xf numFmtId="0" fontId="3" fillId="33" borderId="76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41" fontId="3" fillId="28" borderId="76" xfId="0" applyNumberFormat="1" applyFont="1" applyFill="1" applyBorder="1" applyAlignment="1" applyProtection="1">
      <alignment horizontal="right" vertical="center"/>
      <protection locked="0"/>
    </xf>
    <xf numFmtId="41" fontId="3" fillId="28" borderId="38" xfId="0" applyNumberFormat="1" applyFont="1" applyFill="1" applyBorder="1" applyAlignment="1" applyProtection="1">
      <alignment horizontal="right" vertical="center"/>
      <protection locked="0"/>
    </xf>
    <xf numFmtId="41" fontId="3" fillId="28" borderId="78" xfId="0" applyNumberFormat="1" applyFont="1" applyFill="1" applyBorder="1" applyAlignment="1" applyProtection="1">
      <alignment horizontal="right" vertical="center"/>
      <protection locked="0"/>
    </xf>
    <xf numFmtId="0" fontId="71" fillId="28" borderId="76" xfId="0" applyFont="1" applyFill="1" applyBorder="1" applyAlignment="1" applyProtection="1">
      <alignment horizontal="center" vertical="center"/>
      <protection locked="0"/>
    </xf>
    <xf numFmtId="0" fontId="71" fillId="28" borderId="38" xfId="0" applyFont="1" applyFill="1" applyBorder="1" applyAlignment="1" applyProtection="1">
      <alignment horizontal="center" vertical="center"/>
      <protection locked="0"/>
    </xf>
    <xf numFmtId="0" fontId="71" fillId="28" borderId="78" xfId="0" applyFont="1" applyFill="1" applyBorder="1" applyAlignment="1" applyProtection="1">
      <alignment horizontal="center" vertical="center"/>
      <protection locked="0"/>
    </xf>
    <xf numFmtId="0" fontId="17" fillId="33" borderId="3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38100</xdr:rowOff>
    </xdr:from>
    <xdr:to>
      <xdr:col>5</xdr:col>
      <xdr:colOff>495300</xdr:colOff>
      <xdr:row>7</xdr:row>
      <xdr:rowOff>180975</xdr:rowOff>
    </xdr:to>
    <xdr:sp>
      <xdr:nvSpPr>
        <xdr:cNvPr id="1" name="右中かっこ 1"/>
        <xdr:cNvSpPr>
          <a:spLocks/>
        </xdr:cNvSpPr>
      </xdr:nvSpPr>
      <xdr:spPr>
        <a:xfrm>
          <a:off x="4895850" y="533400"/>
          <a:ext cx="342900" cy="1666875"/>
        </a:xfrm>
        <a:prstGeom prst="rightBrace">
          <a:avLst>
            <a:gd name="adj1" fmla="val -48379"/>
            <a:gd name="adj2" fmla="val 1328"/>
          </a:avLst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5</xdr:col>
      <xdr:colOff>514350</xdr:colOff>
      <xdr:row>15</xdr:row>
      <xdr:rowOff>171450</xdr:rowOff>
    </xdr:to>
    <xdr:sp>
      <xdr:nvSpPr>
        <xdr:cNvPr id="2" name="直線矢印コネクタ 3"/>
        <xdr:cNvSpPr>
          <a:spLocks/>
        </xdr:cNvSpPr>
      </xdr:nvSpPr>
      <xdr:spPr>
        <a:xfrm flipH="1">
          <a:off x="3600450" y="4629150"/>
          <a:ext cx="1657350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12</xdr:row>
      <xdr:rowOff>76200</xdr:rowOff>
    </xdr:from>
    <xdr:to>
      <xdr:col>5</xdr:col>
      <xdr:colOff>523875</xdr:colOff>
      <xdr:row>12</xdr:row>
      <xdr:rowOff>76200</xdr:rowOff>
    </xdr:to>
    <xdr:sp>
      <xdr:nvSpPr>
        <xdr:cNvPr id="3" name="直線矢印コネクタ 4"/>
        <xdr:cNvSpPr>
          <a:spLocks/>
        </xdr:cNvSpPr>
      </xdr:nvSpPr>
      <xdr:spPr>
        <a:xfrm flipH="1">
          <a:off x="4800600" y="3619500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66675</xdr:rowOff>
    </xdr:from>
    <xdr:to>
      <xdr:col>5</xdr:col>
      <xdr:colOff>523875</xdr:colOff>
      <xdr:row>13</xdr:row>
      <xdr:rowOff>76200</xdr:rowOff>
    </xdr:to>
    <xdr:sp>
      <xdr:nvSpPr>
        <xdr:cNvPr id="4" name="直線矢印コネクタ 5"/>
        <xdr:cNvSpPr>
          <a:spLocks/>
        </xdr:cNvSpPr>
      </xdr:nvSpPr>
      <xdr:spPr>
        <a:xfrm flipH="1">
          <a:off x="4810125" y="3914775"/>
          <a:ext cx="457200" cy="9525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152400</xdr:rowOff>
    </xdr:from>
    <xdr:to>
      <xdr:col>5</xdr:col>
      <xdr:colOff>561975</xdr:colOff>
      <xdr:row>8</xdr:row>
      <xdr:rowOff>152400</xdr:rowOff>
    </xdr:to>
    <xdr:sp>
      <xdr:nvSpPr>
        <xdr:cNvPr id="5" name="直線矢印コネクタ 6"/>
        <xdr:cNvSpPr>
          <a:spLocks/>
        </xdr:cNvSpPr>
      </xdr:nvSpPr>
      <xdr:spPr>
        <a:xfrm flipH="1">
          <a:off x="4762500" y="2476500"/>
          <a:ext cx="5429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152400</xdr:rowOff>
    </xdr:from>
    <xdr:to>
      <xdr:col>5</xdr:col>
      <xdr:colOff>561975</xdr:colOff>
      <xdr:row>9</xdr:row>
      <xdr:rowOff>152400</xdr:rowOff>
    </xdr:to>
    <xdr:sp>
      <xdr:nvSpPr>
        <xdr:cNvPr id="6" name="直線矢印コネクタ 7"/>
        <xdr:cNvSpPr>
          <a:spLocks/>
        </xdr:cNvSpPr>
      </xdr:nvSpPr>
      <xdr:spPr>
        <a:xfrm flipH="1">
          <a:off x="4762500" y="2781300"/>
          <a:ext cx="5429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85725</xdr:rowOff>
    </xdr:from>
    <xdr:to>
      <xdr:col>5</xdr:col>
      <xdr:colOff>514350</xdr:colOff>
      <xdr:row>11</xdr:row>
      <xdr:rowOff>85725</xdr:rowOff>
    </xdr:to>
    <xdr:sp>
      <xdr:nvSpPr>
        <xdr:cNvPr id="7" name="直線矢印コネクタ 11"/>
        <xdr:cNvSpPr>
          <a:spLocks/>
        </xdr:cNvSpPr>
      </xdr:nvSpPr>
      <xdr:spPr>
        <a:xfrm flipH="1">
          <a:off x="4781550" y="3324225"/>
          <a:ext cx="466725" cy="0"/>
        </a:xfrm>
        <a:prstGeom prst="straightConnector1">
          <a:avLst/>
        </a:prstGeom>
        <a:noFill/>
        <a:ln w="317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98" zoomScaleNormal="98" zoomScalePageLayoutView="0" workbookViewId="0" topLeftCell="A1">
      <selection activeCell="C3" sqref="C3:E3"/>
    </sheetView>
  </sheetViews>
  <sheetFormatPr defaultColWidth="9.140625" defaultRowHeight="24" customHeight="1"/>
  <cols>
    <col min="1" max="1" width="5.421875" style="5" customWidth="1"/>
    <col min="2" max="2" width="14.28125" style="5" customWidth="1"/>
    <col min="3" max="5" width="17.140625" style="5" customWidth="1"/>
    <col min="6" max="16384" width="9.140625" style="5" customWidth="1"/>
  </cols>
  <sheetData>
    <row r="1" spans="1:1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 thickBot="1">
      <c r="A2" s="4"/>
      <c r="B2" s="2" t="s">
        <v>18</v>
      </c>
      <c r="C2" s="4"/>
      <c r="D2" s="4"/>
      <c r="E2" s="4"/>
      <c r="F2" s="4"/>
      <c r="G2" s="4"/>
      <c r="H2" s="4"/>
      <c r="I2" s="6" t="s">
        <v>100</v>
      </c>
      <c r="J2" s="4"/>
      <c r="K2" s="4"/>
      <c r="L2" s="4"/>
      <c r="M2" s="4"/>
      <c r="N2" s="4"/>
    </row>
    <row r="3" spans="1:14" ht="24" customHeight="1" thickBot="1">
      <c r="A3" s="4"/>
      <c r="B3" s="7" t="s">
        <v>19</v>
      </c>
      <c r="C3" s="138" t="s">
        <v>89</v>
      </c>
      <c r="D3" s="139"/>
      <c r="E3" s="140"/>
      <c r="F3" s="4"/>
      <c r="G3" s="129"/>
      <c r="H3" s="129"/>
      <c r="I3" s="130" t="s">
        <v>98</v>
      </c>
      <c r="J3" s="129"/>
      <c r="K3" s="129"/>
      <c r="L3" s="4"/>
      <c r="M3" s="4"/>
      <c r="N3" s="4"/>
    </row>
    <row r="4" spans="1:14" ht="24" customHeight="1" thickBot="1">
      <c r="A4" s="4"/>
      <c r="B4" s="7" t="s">
        <v>20</v>
      </c>
      <c r="C4" s="138" t="s">
        <v>90</v>
      </c>
      <c r="D4" s="139"/>
      <c r="E4" s="140"/>
      <c r="F4" s="4"/>
      <c r="G4" s="135"/>
      <c r="H4" s="135"/>
      <c r="I4" s="135"/>
      <c r="J4" s="135"/>
      <c r="K4" s="135"/>
      <c r="L4" s="4"/>
      <c r="M4" s="4"/>
      <c r="N4" s="4"/>
    </row>
    <row r="5" spans="1:14" ht="24" customHeight="1" thickBot="1">
      <c r="A5" s="4"/>
      <c r="B5" s="7" t="s">
        <v>21</v>
      </c>
      <c r="C5" s="138" t="s">
        <v>91</v>
      </c>
      <c r="D5" s="139"/>
      <c r="E5" s="140"/>
      <c r="F5" s="4"/>
      <c r="G5" s="131" t="s">
        <v>15</v>
      </c>
      <c r="H5" s="131"/>
      <c r="I5" s="131"/>
      <c r="J5" s="131"/>
      <c r="K5" s="131"/>
      <c r="L5" s="131"/>
      <c r="M5" s="4"/>
      <c r="N5" s="4"/>
    </row>
    <row r="6" spans="1:14" ht="24" customHeight="1" thickBot="1">
      <c r="A6" s="4"/>
      <c r="B6" s="7" t="s">
        <v>22</v>
      </c>
      <c r="C6" s="138" t="s">
        <v>92</v>
      </c>
      <c r="D6" s="139"/>
      <c r="E6" s="140"/>
      <c r="F6" s="4"/>
      <c r="G6" s="135"/>
      <c r="H6" s="135"/>
      <c r="I6" s="135"/>
      <c r="J6" s="135"/>
      <c r="K6" s="135"/>
      <c r="L6" s="4"/>
      <c r="M6" s="4"/>
      <c r="N6" s="4"/>
    </row>
    <row r="7" spans="1:14" ht="24" customHeight="1" thickBot="1">
      <c r="A7" s="4"/>
      <c r="B7" s="7" t="s">
        <v>23</v>
      </c>
      <c r="C7" s="138" t="s">
        <v>93</v>
      </c>
      <c r="D7" s="139"/>
      <c r="E7" s="140"/>
      <c r="F7" s="4"/>
      <c r="G7" s="135"/>
      <c r="H7" s="135"/>
      <c r="I7" s="135"/>
      <c r="J7" s="135"/>
      <c r="K7" s="135"/>
      <c r="L7" s="4"/>
      <c r="M7" s="4"/>
      <c r="N7" s="4"/>
    </row>
    <row r="8" spans="1:14" ht="24" customHeight="1" thickBot="1">
      <c r="A8" s="4"/>
      <c r="B8" s="7" t="s">
        <v>88</v>
      </c>
      <c r="C8" s="138" t="s">
        <v>99</v>
      </c>
      <c r="D8" s="139"/>
      <c r="E8" s="140"/>
      <c r="F8" s="4"/>
      <c r="G8" s="6" t="s">
        <v>96</v>
      </c>
      <c r="H8" s="4"/>
      <c r="I8" s="4"/>
      <c r="J8" s="4"/>
      <c r="K8" s="4"/>
      <c r="L8" s="4"/>
      <c r="M8" s="4"/>
      <c r="N8" s="4"/>
    </row>
    <row r="9" spans="1:14" ht="24" customHeight="1" thickBot="1">
      <c r="A9" s="4"/>
      <c r="B9" s="7" t="s">
        <v>24</v>
      </c>
      <c r="C9" s="141">
        <v>45199</v>
      </c>
      <c r="D9" s="142"/>
      <c r="E9" s="143"/>
      <c r="F9" s="4"/>
      <c r="G9" s="131" t="s">
        <v>25</v>
      </c>
      <c r="H9" s="131"/>
      <c r="I9" s="131"/>
      <c r="J9" s="131"/>
      <c r="K9" s="131"/>
      <c r="L9" s="131"/>
      <c r="M9" s="4"/>
      <c r="N9" s="4"/>
    </row>
    <row r="10" spans="1:14" ht="24" customHeight="1" thickBot="1">
      <c r="A10" s="4"/>
      <c r="B10" s="7" t="s">
        <v>26</v>
      </c>
      <c r="C10" s="132" t="s">
        <v>97</v>
      </c>
      <c r="D10" s="133"/>
      <c r="E10" s="134"/>
      <c r="F10" s="4"/>
      <c r="G10" s="131" t="s">
        <v>27</v>
      </c>
      <c r="H10" s="131"/>
      <c r="I10" s="131"/>
      <c r="J10" s="131"/>
      <c r="K10" s="131"/>
      <c r="L10" s="4"/>
      <c r="M10" s="4"/>
      <c r="N10" s="4"/>
    </row>
    <row r="11" spans="1:14" ht="24" customHeight="1" thickBot="1">
      <c r="A11" s="4"/>
      <c r="B11" s="8" t="s">
        <v>28</v>
      </c>
      <c r="C11" s="9" t="s">
        <v>29</v>
      </c>
      <c r="D11" s="9" t="s">
        <v>30</v>
      </c>
      <c r="E11" s="10" t="s">
        <v>31</v>
      </c>
      <c r="F11" s="4"/>
      <c r="G11" s="135"/>
      <c r="H11" s="135"/>
      <c r="I11" s="135"/>
      <c r="J11" s="135"/>
      <c r="K11" s="135"/>
      <c r="L11" s="4"/>
      <c r="M11" s="4"/>
      <c r="N11" s="4"/>
    </row>
    <row r="12" spans="1:14" ht="24" customHeight="1" thickBot="1">
      <c r="A12" s="4"/>
      <c r="B12" s="7" t="s">
        <v>32</v>
      </c>
      <c r="C12" s="11"/>
      <c r="D12" s="121">
        <f>IF(C12="","",ROUND(C12*$D$16,1))</f>
      </c>
      <c r="E12" s="12">
        <f>IF(C12="","",C12+D12)</f>
      </c>
      <c r="F12" s="4"/>
      <c r="G12" s="136" t="s">
        <v>33</v>
      </c>
      <c r="H12" s="136"/>
      <c r="I12" s="136"/>
      <c r="J12" s="136"/>
      <c r="K12" s="136"/>
      <c r="L12" s="4"/>
      <c r="M12" s="4"/>
      <c r="N12" s="4"/>
    </row>
    <row r="13" spans="1:14" ht="24" customHeight="1" thickBot="1">
      <c r="A13" s="4"/>
      <c r="B13" s="7" t="s">
        <v>34</v>
      </c>
      <c r="C13" s="11"/>
      <c r="D13" s="121">
        <f>IF(C13="","",ROUND(C13*$D$16,1))</f>
      </c>
      <c r="E13" s="12">
        <f>IF(C13="","",C13+D13)</f>
      </c>
      <c r="F13" s="4"/>
      <c r="G13" s="136" t="s">
        <v>94</v>
      </c>
      <c r="H13" s="136"/>
      <c r="I13" s="136"/>
      <c r="J13" s="136"/>
      <c r="K13" s="136"/>
      <c r="L13" s="4"/>
      <c r="M13" s="4"/>
      <c r="N13" s="4"/>
    </row>
    <row r="14" spans="1:14" ht="24" customHeight="1" thickBot="1">
      <c r="A14" s="4"/>
      <c r="B14" s="7" t="s">
        <v>35</v>
      </c>
      <c r="C14" s="11">
        <v>1000000</v>
      </c>
      <c r="D14" s="121">
        <f>IF(C14="","",ROUND(C14*$D$16,1))</f>
        <v>100000</v>
      </c>
      <c r="E14" s="12">
        <f>IF(C14="","",C14+D14)</f>
        <v>1100000</v>
      </c>
      <c r="F14" s="4"/>
      <c r="G14" s="137" t="s">
        <v>95</v>
      </c>
      <c r="H14" s="137"/>
      <c r="I14" s="137"/>
      <c r="J14" s="137"/>
      <c r="K14" s="137"/>
      <c r="L14" s="4"/>
      <c r="M14" s="4"/>
      <c r="N14" s="4"/>
    </row>
    <row r="15" spans="1:14" ht="24" customHeight="1">
      <c r="A15" s="4"/>
      <c r="B15" s="8" t="s">
        <v>36</v>
      </c>
      <c r="C15" s="13">
        <f>IF(C12="","",C12-C13-C14)</f>
      </c>
      <c r="D15" s="13">
        <f>IF(D12="","",IF(D13="",D12-D14,D12-D13-D14))</f>
      </c>
      <c r="E15" s="12">
        <f>IF(C12="","",C15+D15)</f>
      </c>
      <c r="F15" s="4"/>
      <c r="G15" s="135"/>
      <c r="H15" s="135"/>
      <c r="I15" s="135"/>
      <c r="J15" s="135"/>
      <c r="K15" s="135"/>
      <c r="L15" s="4"/>
      <c r="M15" s="4"/>
      <c r="N15" s="4"/>
    </row>
    <row r="16" spans="1:14" ht="24" customHeight="1" thickBot="1">
      <c r="A16" s="4"/>
      <c r="B16" s="4"/>
      <c r="C16" s="14" t="s">
        <v>37</v>
      </c>
      <c r="D16" s="15">
        <v>0.1</v>
      </c>
      <c r="E16" s="4" t="s">
        <v>104</v>
      </c>
      <c r="F16" s="4"/>
      <c r="G16" s="131" t="s">
        <v>38</v>
      </c>
      <c r="H16" s="131"/>
      <c r="I16" s="131"/>
      <c r="J16" s="131"/>
      <c r="K16" s="131"/>
      <c r="L16" s="4"/>
      <c r="M16" s="4"/>
      <c r="N16" s="4"/>
    </row>
    <row r="17" spans="1:14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4" customHeight="1">
      <c r="A18" s="4"/>
      <c r="B18" s="3" t="s">
        <v>39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 customHeight="1">
      <c r="A19" s="4"/>
      <c r="B19" s="3" t="s">
        <v>40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ht="24" customHeight="1">
      <c r="C21" s="16"/>
    </row>
    <row r="22" ht="24" customHeight="1">
      <c r="C22" s="16"/>
    </row>
  </sheetData>
  <sheetProtection password="C859" sheet="1" objects="1" selectLockedCells="1"/>
  <mergeCells count="20">
    <mergeCell ref="C3:E3"/>
    <mergeCell ref="C4:E4"/>
    <mergeCell ref="G4:K4"/>
    <mergeCell ref="C5:E5"/>
    <mergeCell ref="G5:L5"/>
    <mergeCell ref="C6:E6"/>
    <mergeCell ref="G6:K6"/>
    <mergeCell ref="C7:E7"/>
    <mergeCell ref="G7:K7"/>
    <mergeCell ref="C9:E9"/>
    <mergeCell ref="G9:L9"/>
    <mergeCell ref="C8:E8"/>
    <mergeCell ref="G15:K15"/>
    <mergeCell ref="G16:K16"/>
    <mergeCell ref="C10:E10"/>
    <mergeCell ref="G10:K10"/>
    <mergeCell ref="G11:K11"/>
    <mergeCell ref="G12:K12"/>
    <mergeCell ref="G13:K13"/>
    <mergeCell ref="G14:K14"/>
  </mergeCells>
  <dataValidations count="4">
    <dataValidation type="whole" allowBlank="1" showInputMessage="1" showErrorMessage="1" sqref="C13">
      <formula1>0</formula1>
      <formula2>99999999</formula2>
    </dataValidation>
    <dataValidation type="date" operator="greaterThanOrEqual" allowBlank="1" showInputMessage="1" showErrorMessage="1" sqref="C9:E9">
      <formula1>41639</formula1>
    </dataValidation>
    <dataValidation type="whole" allowBlank="1" showInputMessage="1" showErrorMessage="1" sqref="C14">
      <formula1>1000</formula1>
      <formula2>99999999</formula2>
    </dataValidation>
    <dataValidation type="whole" allowBlank="1" showInputMessage="1" sqref="C12">
      <formula1>1000</formula1>
      <formula2>99999999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1"/>
  <sheetViews>
    <sheetView view="pageBreakPreview" zoomScale="95" zoomScaleNormal="90" zoomScaleSheetLayoutView="95" zoomScalePageLayoutView="0" workbookViewId="0" topLeftCell="A4">
      <selection activeCell="AH18" sqref="AH18:AU18"/>
    </sheetView>
  </sheetViews>
  <sheetFormatPr defaultColWidth="9.140625" defaultRowHeight="12"/>
  <cols>
    <col min="1" max="1" width="2.7109375" style="17" customWidth="1"/>
    <col min="2" max="2" width="7.421875" style="17" customWidth="1"/>
    <col min="3" max="3" width="8.140625" style="17" customWidth="1"/>
    <col min="4" max="9" width="1.7109375" style="17" customWidth="1"/>
    <col min="10" max="30" width="1.8515625" style="17" customWidth="1"/>
    <col min="31" max="31" width="5.28125" style="17" customWidth="1"/>
    <col min="32" max="32" width="3.8515625" style="17" customWidth="1"/>
    <col min="33" max="33" width="8.140625" style="17" customWidth="1"/>
    <col min="34" max="34" width="5.00390625" style="17" customWidth="1"/>
    <col min="35" max="36" width="3.8515625" style="17" customWidth="1"/>
    <col min="37" max="37" width="3.421875" style="17" customWidth="1"/>
    <col min="38" max="39" width="1.7109375" style="17" customWidth="1"/>
    <col min="40" max="43" width="3.421875" style="17" customWidth="1"/>
    <col min="44" max="45" width="1.57421875" style="17" customWidth="1"/>
    <col min="46" max="47" width="3.421875" style="17" customWidth="1"/>
    <col min="48" max="48" width="3.140625" style="17" customWidth="1"/>
    <col min="49" max="16384" width="9.140625" style="17" customWidth="1"/>
  </cols>
  <sheetData>
    <row r="1" spans="1:4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27" t="s">
        <v>41</v>
      </c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90" t="s">
        <v>42</v>
      </c>
      <c r="AT3" s="190"/>
      <c r="AU3" s="190"/>
      <c r="AV3" s="1"/>
    </row>
    <row r="4" spans="1:48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" customHeight="1">
      <c r="A5" s="1"/>
      <c r="B5" s="1"/>
      <c r="C5" s="228" t="s">
        <v>43</v>
      </c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9" t="s">
        <v>44</v>
      </c>
      <c r="Q5" s="229"/>
      <c r="R5" s="22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31">
        <f>IF('入力シート'!C9=0," ",'入力シート'!C9)</f>
        <v>45199</v>
      </c>
      <c r="AN5" s="231"/>
      <c r="AO5" s="231"/>
      <c r="AP5" s="19" t="s">
        <v>45</v>
      </c>
      <c r="AQ5" s="20">
        <f>IF('入力シート'!C9=0," ",'入力シート'!C9)</f>
        <v>45199</v>
      </c>
      <c r="AR5" s="230" t="s">
        <v>46</v>
      </c>
      <c r="AS5" s="230"/>
      <c r="AT5" s="21">
        <f>IF('入力シート'!C9=0," ",'入力シート'!C9)</f>
        <v>45199</v>
      </c>
      <c r="AU5" s="19" t="s">
        <v>47</v>
      </c>
      <c r="AV5" s="1"/>
    </row>
    <row r="6" spans="1:48" ht="12">
      <c r="A6" s="1"/>
      <c r="B6" s="1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9"/>
      <c r="Q6" s="229"/>
      <c r="R6" s="22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>
      <c r="A7" s="1"/>
      <c r="B7" s="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8"/>
      <c r="Q7" s="18"/>
      <c r="R7" s="1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20" t="s">
        <v>21</v>
      </c>
      <c r="AG8" s="220"/>
      <c r="AH8" s="1"/>
      <c r="AI8" s="232" t="str">
        <f>IF('入力シート'!C4=0," ",'入力シート'!C4)</f>
        <v>000-0000</v>
      </c>
      <c r="AJ8" s="232"/>
      <c r="AK8" s="232"/>
      <c r="AL8" s="232"/>
      <c r="AM8" s="232"/>
      <c r="AN8" s="1"/>
      <c r="AO8" s="1"/>
      <c r="AP8" s="1"/>
      <c r="AQ8" s="1"/>
      <c r="AR8" s="1"/>
      <c r="AS8" s="1"/>
      <c r="AT8" s="1"/>
      <c r="AU8" s="1"/>
      <c r="AV8" s="1"/>
    </row>
    <row r="9" spans="1:48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20"/>
      <c r="AG9" s="220"/>
      <c r="AH9" s="1"/>
      <c r="AI9" s="224" t="str">
        <f>IF('入力シート'!C5=0," ",'入力シート'!C5)</f>
        <v>東京都〇〇区０－０</v>
      </c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1"/>
    </row>
    <row r="10" spans="1:48" ht="18" customHeight="1">
      <c r="A10" s="1"/>
      <c r="B10" s="125"/>
      <c r="C10" s="225" t="str">
        <f>IF('入力シート'!C10=0," ",'入力シート'!C10)</f>
        <v>東村山駅付近連続立体交差事業に伴う土木工事第2工区(その18)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1"/>
      <c r="AF10" s="220" t="s">
        <v>19</v>
      </c>
      <c r="AG10" s="220"/>
      <c r="AH10" s="1"/>
      <c r="AI10" s="221" t="str">
        <f>IF('入力シート'!C3=0," ",'入力シート'!C3)</f>
        <v>〇〇電気株式会社</v>
      </c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1"/>
    </row>
    <row r="11" spans="1:48" ht="18" customHeight="1">
      <c r="A11" s="1"/>
      <c r="B11" s="126" t="s">
        <v>48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1"/>
      <c r="AF11" s="220" t="s">
        <v>16</v>
      </c>
      <c r="AG11" s="220"/>
      <c r="AH11" s="1"/>
      <c r="AI11" s="222" t="str">
        <f>IF('入力シート'!C6=0," ",'入力シート'!C6)</f>
        <v>代表取締役</v>
      </c>
      <c r="AJ11" s="222"/>
      <c r="AK11" s="222"/>
      <c r="AL11" s="222"/>
      <c r="AM11" s="221" t="str">
        <f>IF('入力シート'!C7=0," ",'入力シート'!C7)</f>
        <v>電気太郎</v>
      </c>
      <c r="AN11" s="221"/>
      <c r="AO11" s="221"/>
      <c r="AP11" s="221"/>
      <c r="AQ11" s="221"/>
      <c r="AR11" s="221"/>
      <c r="AS11" s="221"/>
      <c r="AT11" s="1"/>
      <c r="AU11" s="1" t="s">
        <v>49</v>
      </c>
      <c r="AV11" s="1"/>
    </row>
    <row r="12" spans="1:48" ht="18" customHeight="1">
      <c r="A12" s="1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"/>
      <c r="AF12" s="220" t="s">
        <v>88</v>
      </c>
      <c r="AG12" s="220"/>
      <c r="AH12" s="1"/>
      <c r="AI12" s="224" t="str">
        <f>IF('入力シート'!C8=0," ",'入力シート'!C8)</f>
        <v>T1234567890</v>
      </c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1"/>
    </row>
    <row r="13" spans="1:48" ht="24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9.75" customHeight="1">
      <c r="A14" s="1"/>
      <c r="B14" s="218" t="s">
        <v>35</v>
      </c>
      <c r="C14" s="218"/>
      <c r="D14" s="123"/>
      <c r="E14" s="123"/>
      <c r="F14" s="208">
        <f>'入力シート'!C14+'入力シート'!D14</f>
        <v>1100000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3"/>
      <c r="AF14" s="23"/>
      <c r="AG14" s="210" t="s">
        <v>51</v>
      </c>
      <c r="AH14" s="211"/>
      <c r="AI14" s="24"/>
      <c r="AJ14" s="25"/>
      <c r="AK14" s="26"/>
      <c r="AL14" s="214"/>
      <c r="AM14" s="215"/>
      <c r="AN14" s="27" t="s">
        <v>50</v>
      </c>
      <c r="AO14" s="26"/>
      <c r="AP14" s="28"/>
      <c r="AQ14" s="27" t="s">
        <v>1</v>
      </c>
      <c r="AR14" s="223"/>
      <c r="AS14" s="215"/>
      <c r="AT14" s="28"/>
      <c r="AU14" s="29" t="s">
        <v>5</v>
      </c>
      <c r="AV14" s="1"/>
    </row>
    <row r="15" spans="1:48" ht="16.5" customHeight="1">
      <c r="A15" s="1"/>
      <c r="B15" s="195"/>
      <c r="C15" s="195"/>
      <c r="D15" s="122"/>
      <c r="E15" s="122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30"/>
      <c r="AF15" s="30"/>
      <c r="AG15" s="212"/>
      <c r="AH15" s="213"/>
      <c r="AI15" s="31"/>
      <c r="AJ15" s="32" t="s">
        <v>52</v>
      </c>
      <c r="AK15" s="33"/>
      <c r="AL15" s="216"/>
      <c r="AM15" s="217"/>
      <c r="AN15" s="34"/>
      <c r="AO15" s="33"/>
      <c r="AP15" s="35"/>
      <c r="AQ15" s="34"/>
      <c r="AR15" s="219"/>
      <c r="AS15" s="217"/>
      <c r="AT15" s="35"/>
      <c r="AU15" s="36"/>
      <c r="AV15" s="1"/>
    </row>
    <row r="16" spans="1:48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97" t="s">
        <v>53</v>
      </c>
      <c r="AH16" s="204"/>
      <c r="AI16" s="204"/>
      <c r="AJ16" s="198"/>
      <c r="AK16" s="33"/>
      <c r="AL16" s="205"/>
      <c r="AM16" s="206"/>
      <c r="AN16" s="34"/>
      <c r="AO16" s="33"/>
      <c r="AP16" s="35"/>
      <c r="AQ16" s="34"/>
      <c r="AR16" s="173"/>
      <c r="AS16" s="206"/>
      <c r="AT16" s="35"/>
      <c r="AU16" s="36"/>
      <c r="AV16" s="1"/>
    </row>
    <row r="17" spans="1:48" ht="28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07" t="s">
        <v>103</v>
      </c>
      <c r="AH17" s="204"/>
      <c r="AI17" s="204"/>
      <c r="AJ17" s="198"/>
      <c r="AK17" s="33"/>
      <c r="AL17" s="205"/>
      <c r="AM17" s="206"/>
      <c r="AN17" s="34"/>
      <c r="AO17" s="33"/>
      <c r="AP17" s="35"/>
      <c r="AQ17" s="34"/>
      <c r="AR17" s="173"/>
      <c r="AS17" s="206"/>
      <c r="AT17" s="35"/>
      <c r="AU17" s="36"/>
      <c r="AV17" s="1"/>
    </row>
    <row r="18" spans="1:48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24" t="s">
        <v>54</v>
      </c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3"/>
      <c r="AV18" s="1"/>
    </row>
    <row r="19" spans="1:48" ht="14.25" customHeight="1">
      <c r="A19" s="1"/>
      <c r="B19" s="199" t="s">
        <v>55</v>
      </c>
      <c r="C19" s="193"/>
      <c r="D19" s="199" t="s">
        <v>29</v>
      </c>
      <c r="E19" s="148"/>
      <c r="F19" s="148"/>
      <c r="G19" s="148"/>
      <c r="H19" s="148"/>
      <c r="I19" s="148"/>
      <c r="J19" s="148"/>
      <c r="K19" s="148"/>
      <c r="L19" s="193"/>
      <c r="M19" s="201" t="s">
        <v>102</v>
      </c>
      <c r="N19" s="148"/>
      <c r="O19" s="148"/>
      <c r="P19" s="148"/>
      <c r="Q19" s="148"/>
      <c r="R19" s="148"/>
      <c r="S19" s="148"/>
      <c r="T19" s="148"/>
      <c r="U19" s="193"/>
      <c r="V19" s="199" t="s">
        <v>56</v>
      </c>
      <c r="W19" s="148"/>
      <c r="X19" s="148"/>
      <c r="Y19" s="148"/>
      <c r="Z19" s="148"/>
      <c r="AA19" s="148"/>
      <c r="AB19" s="148"/>
      <c r="AC19" s="148"/>
      <c r="AD19" s="193"/>
      <c r="AE19" s="1"/>
      <c r="AF19" s="1"/>
      <c r="AG19" s="167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9"/>
      <c r="AV19" s="1"/>
    </row>
    <row r="20" spans="1:48" ht="13.5" customHeight="1">
      <c r="A20" s="1"/>
      <c r="B20" s="200"/>
      <c r="C20" s="196"/>
      <c r="D20" s="200"/>
      <c r="E20" s="195"/>
      <c r="F20" s="195"/>
      <c r="G20" s="195"/>
      <c r="H20" s="195"/>
      <c r="I20" s="195"/>
      <c r="J20" s="195"/>
      <c r="K20" s="195"/>
      <c r="L20" s="196"/>
      <c r="M20" s="200"/>
      <c r="N20" s="195"/>
      <c r="O20" s="195"/>
      <c r="P20" s="195"/>
      <c r="Q20" s="195"/>
      <c r="R20" s="195"/>
      <c r="S20" s="195"/>
      <c r="T20" s="195"/>
      <c r="U20" s="196"/>
      <c r="V20" s="200"/>
      <c r="W20" s="195"/>
      <c r="X20" s="195"/>
      <c r="Y20" s="195"/>
      <c r="Z20" s="195"/>
      <c r="AA20" s="195"/>
      <c r="AB20" s="195"/>
      <c r="AC20" s="195"/>
      <c r="AD20" s="196"/>
      <c r="AE20" s="1"/>
      <c r="AF20" s="1"/>
      <c r="AG20" s="167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9"/>
      <c r="AV20" s="1"/>
    </row>
    <row r="21" spans="1:48" ht="15" customHeight="1">
      <c r="A21" s="1"/>
      <c r="B21" s="184" t="s">
        <v>32</v>
      </c>
      <c r="C21" s="185"/>
      <c r="D21" s="182" t="str">
        <f>LEFT(RIGHT(" "&amp;'入力シート'!C12,9),1)</f>
        <v> </v>
      </c>
      <c r="E21" s="153" t="str">
        <f>LEFT(RIGHT(" "&amp;'入力シート'!C12,8),1)</f>
        <v> </v>
      </c>
      <c r="F21" s="149" t="str">
        <f>LEFT(RIGHT(" "&amp;'入力シート'!C12,7),1)</f>
        <v> </v>
      </c>
      <c r="G21" s="151" t="str">
        <f>LEFT(RIGHT(" "&amp;'入力シート'!C12,6),1)</f>
        <v> </v>
      </c>
      <c r="H21" s="153" t="str">
        <f>LEFT(RIGHT(" "&amp;'入力シート'!C12,5),1)</f>
        <v> </v>
      </c>
      <c r="I21" s="149" t="str">
        <f>LEFT(RIGHT(" "&amp;'入力シート'!C12,4),1)</f>
        <v> </v>
      </c>
      <c r="J21" s="151" t="str">
        <f>LEFT(RIGHT(" "&amp;'入力シート'!C12,3),1)</f>
        <v> </v>
      </c>
      <c r="K21" s="153" t="str">
        <f>LEFT(RIGHT(" "&amp;'入力シート'!C12,2),1)</f>
        <v> </v>
      </c>
      <c r="L21" s="146" t="str">
        <f>LEFT(RIGHT(" "&amp;'入力シート'!C12,1),1)</f>
        <v> </v>
      </c>
      <c r="M21" s="182" t="str">
        <f>LEFT(RIGHT(" "&amp;'入力シート'!D12,9),1)</f>
        <v> </v>
      </c>
      <c r="N21" s="153" t="str">
        <f>LEFT(RIGHT(" "&amp;'入力シート'!D12,8),1)</f>
        <v> </v>
      </c>
      <c r="O21" s="149" t="str">
        <f>LEFT(RIGHT(" "&amp;'入力シート'!D12,7),1)</f>
        <v> </v>
      </c>
      <c r="P21" s="151" t="str">
        <f>LEFT(RIGHT(" "&amp;'入力シート'!D12,6),1)</f>
        <v> </v>
      </c>
      <c r="Q21" s="153" t="str">
        <f>LEFT(RIGHT(" "&amp;'入力シート'!D12,5),1)</f>
        <v> </v>
      </c>
      <c r="R21" s="149" t="str">
        <f>LEFT(RIGHT(" "&amp;'入力シート'!D12,4),1)</f>
        <v> </v>
      </c>
      <c r="S21" s="151" t="str">
        <f>LEFT(RIGHT(" "&amp;'入力シート'!D12,3),1)</f>
        <v> </v>
      </c>
      <c r="T21" s="153" t="str">
        <f>LEFT(RIGHT(" "&amp;'入力シート'!D12,2),1)</f>
        <v> </v>
      </c>
      <c r="U21" s="146" t="str">
        <f>LEFT(RIGHT(" "&amp;'入力シート'!D12,1),1)</f>
        <v> </v>
      </c>
      <c r="V21" s="182" t="str">
        <f>LEFT(RIGHT(" "&amp;'入力シート'!E12,9),1)</f>
        <v> </v>
      </c>
      <c r="W21" s="153" t="str">
        <f>LEFT(RIGHT(" "&amp;'入力シート'!E12,8),1)</f>
        <v> </v>
      </c>
      <c r="X21" s="149" t="str">
        <f>LEFT(RIGHT(" "&amp;'入力シート'!E12,7),1)</f>
        <v> </v>
      </c>
      <c r="Y21" s="151" t="str">
        <f>LEFT(RIGHT(" "&amp;'入力シート'!E12,6),1)</f>
        <v> </v>
      </c>
      <c r="Z21" s="153" t="str">
        <f>LEFT(RIGHT(" "&amp;'入力シート'!E12,5),1)</f>
        <v> </v>
      </c>
      <c r="AA21" s="149" t="str">
        <f>LEFT(RIGHT(" "&amp;'入力シート'!E12,4),1)</f>
        <v> </v>
      </c>
      <c r="AB21" s="151" t="str">
        <f>LEFT(RIGHT(" "&amp;'入力シート'!E12,3),1)</f>
        <v> </v>
      </c>
      <c r="AC21" s="153" t="str">
        <f>LEFT(RIGHT(" "&amp;'入力シート'!E12,2),1)</f>
        <v> </v>
      </c>
      <c r="AD21" s="146" t="str">
        <f>LEFT(RIGHT(" "&amp;'入力シート'!E12,1),1)</f>
        <v> </v>
      </c>
      <c r="AE21" s="1"/>
      <c r="AF21" s="1"/>
      <c r="AG21" s="170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2"/>
      <c r="AV21" s="1"/>
    </row>
    <row r="22" spans="1:48" ht="13.5" customHeight="1">
      <c r="A22" s="1"/>
      <c r="B22" s="186"/>
      <c r="C22" s="187"/>
      <c r="D22" s="183"/>
      <c r="E22" s="154"/>
      <c r="F22" s="150"/>
      <c r="G22" s="152"/>
      <c r="H22" s="154"/>
      <c r="I22" s="150"/>
      <c r="J22" s="152"/>
      <c r="K22" s="154"/>
      <c r="L22" s="147"/>
      <c r="M22" s="183"/>
      <c r="N22" s="154"/>
      <c r="O22" s="150"/>
      <c r="P22" s="152"/>
      <c r="Q22" s="154"/>
      <c r="R22" s="150"/>
      <c r="S22" s="152"/>
      <c r="T22" s="154"/>
      <c r="U22" s="147"/>
      <c r="V22" s="183"/>
      <c r="W22" s="154"/>
      <c r="X22" s="150"/>
      <c r="Y22" s="152"/>
      <c r="Z22" s="154"/>
      <c r="AA22" s="150"/>
      <c r="AB22" s="152"/>
      <c r="AC22" s="154"/>
      <c r="AD22" s="147"/>
      <c r="AE22" s="1"/>
      <c r="AF22" s="1"/>
      <c r="AG22" s="192" t="s">
        <v>57</v>
      </c>
      <c r="AH22" s="148"/>
      <c r="AI22" s="193"/>
      <c r="AJ22" s="188" t="s">
        <v>58</v>
      </c>
      <c r="AK22" s="164"/>
      <c r="AL22" s="164"/>
      <c r="AM22" s="164"/>
      <c r="AN22" s="164" t="s">
        <v>59</v>
      </c>
      <c r="AO22" s="164"/>
      <c r="AP22" s="164"/>
      <c r="AQ22" s="164"/>
      <c r="AR22" s="164"/>
      <c r="AS22" s="164"/>
      <c r="AT22" s="164" t="s">
        <v>12</v>
      </c>
      <c r="AU22" s="176"/>
      <c r="AV22" s="1"/>
    </row>
    <row r="23" spans="1:48" ht="8.25" customHeight="1">
      <c r="A23" s="1"/>
      <c r="B23" s="184" t="s">
        <v>34</v>
      </c>
      <c r="C23" s="185"/>
      <c r="D23" s="182" t="str">
        <f>LEFT(RIGHT(" "&amp;'入力シート'!C13,9),1)</f>
        <v> </v>
      </c>
      <c r="E23" s="153" t="str">
        <f>LEFT(RIGHT(" "&amp;'入力シート'!C13,8),1)</f>
        <v> </v>
      </c>
      <c r="F23" s="149" t="str">
        <f>LEFT(RIGHT(" "&amp;'入力シート'!C13,7),1)</f>
        <v> </v>
      </c>
      <c r="G23" s="151" t="str">
        <f>LEFT(RIGHT(" "&amp;'入力シート'!C13,6),1)</f>
        <v> </v>
      </c>
      <c r="H23" s="153" t="str">
        <f>LEFT(RIGHT(" "&amp;'入力シート'!C13,5),1)</f>
        <v> </v>
      </c>
      <c r="I23" s="149" t="str">
        <f>LEFT(RIGHT(" "&amp;'入力シート'!C13,4),1)</f>
        <v> </v>
      </c>
      <c r="J23" s="151" t="str">
        <f>LEFT(RIGHT(" "&amp;'入力シート'!C13,3),1)</f>
        <v> </v>
      </c>
      <c r="K23" s="153" t="str">
        <f>LEFT(RIGHT(" "&amp;'入力シート'!C13,2),1)</f>
        <v> </v>
      </c>
      <c r="L23" s="146" t="str">
        <f>LEFT(RIGHT(" "&amp;'入力シート'!C13,1),1)</f>
        <v> </v>
      </c>
      <c r="M23" s="182" t="str">
        <f>LEFT(RIGHT(" "&amp;'入力シート'!D13,9),1)</f>
        <v> </v>
      </c>
      <c r="N23" s="153" t="str">
        <f>LEFT(RIGHT(" "&amp;'入力シート'!D13,8),1)</f>
        <v> </v>
      </c>
      <c r="O23" s="149" t="str">
        <f>LEFT(RIGHT(" "&amp;'入力シート'!D13,7),1)</f>
        <v> </v>
      </c>
      <c r="P23" s="151" t="str">
        <f>LEFT(RIGHT(" "&amp;'入力シート'!D13,6),1)</f>
        <v> </v>
      </c>
      <c r="Q23" s="153" t="str">
        <f>LEFT(RIGHT(" "&amp;'入力シート'!D13,5),1)</f>
        <v> </v>
      </c>
      <c r="R23" s="149" t="str">
        <f>LEFT(RIGHT(" "&amp;'入力シート'!D13,4),1)</f>
        <v> </v>
      </c>
      <c r="S23" s="151" t="str">
        <f>LEFT(RIGHT(" "&amp;'入力シート'!D13,3),1)</f>
        <v> </v>
      </c>
      <c r="T23" s="153" t="str">
        <f>LEFT(RIGHT(" "&amp;'入力シート'!D13,2),1)</f>
        <v> </v>
      </c>
      <c r="U23" s="146" t="str">
        <f>LEFT(RIGHT(" "&amp;'入力シート'!D13,1),1)</f>
        <v> </v>
      </c>
      <c r="V23" s="182" t="str">
        <f>LEFT(RIGHT(" "&amp;'入力シート'!E13,9),1)</f>
        <v> </v>
      </c>
      <c r="W23" s="153" t="str">
        <f>LEFT(RIGHT(" "&amp;'入力シート'!E13,8),1)</f>
        <v> </v>
      </c>
      <c r="X23" s="149" t="str">
        <f>LEFT(RIGHT(" "&amp;'入力シート'!E13,7),1)</f>
        <v> </v>
      </c>
      <c r="Y23" s="151" t="str">
        <f>LEFT(RIGHT(" "&amp;'入力シート'!E13,6),1)</f>
        <v> </v>
      </c>
      <c r="Z23" s="153" t="str">
        <f>LEFT(RIGHT(" "&amp;'入力シート'!E13,5),1)</f>
        <v> </v>
      </c>
      <c r="AA23" s="149" t="str">
        <f>LEFT(RIGHT(" "&amp;'入力シート'!E13,4),1)</f>
        <v> </v>
      </c>
      <c r="AB23" s="151" t="str">
        <f>LEFT(RIGHT(" "&amp;'入力シート'!E13,3),1)</f>
        <v> </v>
      </c>
      <c r="AC23" s="153" t="str">
        <f>LEFT(RIGHT(" "&amp;'入力シート'!E13,2),1)</f>
        <v> </v>
      </c>
      <c r="AD23" s="146" t="str">
        <f>LEFT(RIGHT(" "&amp;'入力シート'!E13,1),1)</f>
        <v> </v>
      </c>
      <c r="AE23" s="1"/>
      <c r="AF23" s="1"/>
      <c r="AG23" s="194"/>
      <c r="AH23" s="195"/>
      <c r="AI23" s="196"/>
      <c r="AJ23" s="189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1"/>
      <c r="AV23" s="1"/>
    </row>
    <row r="24" spans="1:48" ht="20.25" customHeight="1">
      <c r="A24" s="1"/>
      <c r="B24" s="186"/>
      <c r="C24" s="187"/>
      <c r="D24" s="183"/>
      <c r="E24" s="154"/>
      <c r="F24" s="150"/>
      <c r="G24" s="152"/>
      <c r="H24" s="154"/>
      <c r="I24" s="150"/>
      <c r="J24" s="152"/>
      <c r="K24" s="154"/>
      <c r="L24" s="147"/>
      <c r="M24" s="183"/>
      <c r="N24" s="154"/>
      <c r="O24" s="150"/>
      <c r="P24" s="152"/>
      <c r="Q24" s="154"/>
      <c r="R24" s="150"/>
      <c r="S24" s="152"/>
      <c r="T24" s="154"/>
      <c r="U24" s="147"/>
      <c r="V24" s="183"/>
      <c r="W24" s="154"/>
      <c r="X24" s="150"/>
      <c r="Y24" s="152"/>
      <c r="Z24" s="154"/>
      <c r="AA24" s="150"/>
      <c r="AB24" s="152"/>
      <c r="AC24" s="154"/>
      <c r="AD24" s="147"/>
      <c r="AE24" s="1"/>
      <c r="AF24" s="1"/>
      <c r="AG24" s="197" t="s">
        <v>60</v>
      </c>
      <c r="AH24" s="198"/>
      <c r="AI24" s="37" t="s">
        <v>61</v>
      </c>
      <c r="AJ24" s="38"/>
      <c r="AK24" s="39" t="s">
        <v>62</v>
      </c>
      <c r="AL24" s="37" t="s">
        <v>63</v>
      </c>
      <c r="AM24" s="37"/>
      <c r="AN24" s="38"/>
      <c r="AO24" s="38"/>
      <c r="AP24" s="40" t="s">
        <v>62</v>
      </c>
      <c r="AQ24" s="37" t="s">
        <v>64</v>
      </c>
      <c r="AR24" s="38"/>
      <c r="AS24" s="38"/>
      <c r="AT24" s="38"/>
      <c r="AU24" s="41" t="s">
        <v>62</v>
      </c>
      <c r="AV24" s="1"/>
    </row>
    <row r="25" spans="1:48" ht="15" customHeight="1">
      <c r="A25" s="1"/>
      <c r="B25" s="184" t="s">
        <v>35</v>
      </c>
      <c r="C25" s="185"/>
      <c r="D25" s="182" t="str">
        <f>LEFT(RIGHT(" "&amp;'入力シート'!C14,9),1)</f>
        <v> </v>
      </c>
      <c r="E25" s="153" t="str">
        <f>LEFT(RIGHT(" "&amp;'入力シート'!C14,8),1)</f>
        <v> </v>
      </c>
      <c r="F25" s="149" t="str">
        <f>LEFT(RIGHT(" "&amp;'入力シート'!C14,7),1)</f>
        <v>1</v>
      </c>
      <c r="G25" s="151" t="str">
        <f>LEFT(RIGHT(" "&amp;'入力シート'!C14,6),1)</f>
        <v>0</v>
      </c>
      <c r="H25" s="153" t="str">
        <f>LEFT(RIGHT(" "&amp;'入力シート'!C14,5),1)</f>
        <v>0</v>
      </c>
      <c r="I25" s="149" t="str">
        <f>LEFT(RIGHT(" "&amp;'入力シート'!C14,4),1)</f>
        <v>0</v>
      </c>
      <c r="J25" s="151" t="str">
        <f>LEFT(RIGHT(" "&amp;'入力シート'!C14,3),1)</f>
        <v>0</v>
      </c>
      <c r="K25" s="153" t="str">
        <f>LEFT(RIGHT(" "&amp;'入力シート'!C14,2),1)</f>
        <v>0</v>
      </c>
      <c r="L25" s="146" t="str">
        <f>LEFT(RIGHT(" "&amp;'入力シート'!C14,1),1)</f>
        <v>0</v>
      </c>
      <c r="M25" s="182" t="str">
        <f>LEFT(RIGHT(" "&amp;'入力シート'!D14,9),1)</f>
        <v> </v>
      </c>
      <c r="N25" s="153" t="str">
        <f>LEFT(RIGHT(" "&amp;'入力シート'!D14,8),1)</f>
        <v> </v>
      </c>
      <c r="O25" s="149" t="str">
        <f>LEFT(RIGHT(" "&amp;'入力シート'!D14,7),1)</f>
        <v> </v>
      </c>
      <c r="P25" s="151" t="str">
        <f>LEFT(RIGHT(" "&amp;'入力シート'!D14,6),1)</f>
        <v>1</v>
      </c>
      <c r="Q25" s="153" t="str">
        <f>LEFT(RIGHT(" "&amp;'入力シート'!D14,5),1)</f>
        <v>0</v>
      </c>
      <c r="R25" s="149" t="str">
        <f>LEFT(RIGHT(" "&amp;'入力シート'!D14,4),1)</f>
        <v>0</v>
      </c>
      <c r="S25" s="151" t="str">
        <f>LEFT(RIGHT(" "&amp;'入力シート'!D14,3),1)</f>
        <v>0</v>
      </c>
      <c r="T25" s="153" t="str">
        <f>LEFT(RIGHT(" "&amp;'入力シート'!D14,2),1)</f>
        <v>0</v>
      </c>
      <c r="U25" s="146" t="str">
        <f>LEFT(RIGHT(" "&amp;'入力シート'!D14,1),1)</f>
        <v>0</v>
      </c>
      <c r="V25" s="182" t="str">
        <f>LEFT(RIGHT(" "&amp;'入力シート'!E14,9),1)</f>
        <v> </v>
      </c>
      <c r="W25" s="153" t="str">
        <f>LEFT(RIGHT(" "&amp;'入力シート'!E14,8),1)</f>
        <v> </v>
      </c>
      <c r="X25" s="149" t="str">
        <f>LEFT(RIGHT(" "&amp;'入力シート'!E14,7),1)</f>
        <v>1</v>
      </c>
      <c r="Y25" s="151" t="str">
        <f>LEFT(RIGHT(" "&amp;'入力シート'!E14,6),1)</f>
        <v>1</v>
      </c>
      <c r="Z25" s="153" t="str">
        <f>LEFT(RIGHT(" "&amp;'入力シート'!E14,5),1)</f>
        <v>0</v>
      </c>
      <c r="AA25" s="149" t="str">
        <f>LEFT(RIGHT(" "&amp;'入力シート'!E14,4),1)</f>
        <v>0</v>
      </c>
      <c r="AB25" s="151" t="str">
        <f>LEFT(RIGHT(" "&amp;'入力シート'!E14,3),1)</f>
        <v>0</v>
      </c>
      <c r="AC25" s="153" t="str">
        <f>LEFT(RIGHT(" "&amp;'入力シート'!E14,2),1)</f>
        <v>0</v>
      </c>
      <c r="AD25" s="146" t="str">
        <f>LEFT(RIGHT(" "&amp;'入力シート'!E14,1),1)</f>
        <v>0</v>
      </c>
      <c r="AE25" s="1"/>
      <c r="AF25" s="1"/>
      <c r="AG25" s="42" t="s">
        <v>65</v>
      </c>
      <c r="AH25" s="173"/>
      <c r="AI25" s="174"/>
      <c r="AJ25" s="174"/>
      <c r="AK25" s="174"/>
      <c r="AL25" s="174"/>
      <c r="AM25" s="174"/>
      <c r="AN25" s="174"/>
      <c r="AO25" s="174"/>
      <c r="AP25" s="174"/>
      <c r="AQ25" s="174"/>
      <c r="AR25" s="175"/>
      <c r="AS25" s="179" t="s">
        <v>9</v>
      </c>
      <c r="AT25" s="180"/>
      <c r="AU25" s="181"/>
      <c r="AV25" s="1"/>
    </row>
    <row r="26" spans="1:48" ht="13.5" customHeight="1">
      <c r="A26" s="1"/>
      <c r="B26" s="186"/>
      <c r="C26" s="187"/>
      <c r="D26" s="183"/>
      <c r="E26" s="154"/>
      <c r="F26" s="150"/>
      <c r="G26" s="152"/>
      <c r="H26" s="154"/>
      <c r="I26" s="150"/>
      <c r="J26" s="152"/>
      <c r="K26" s="154"/>
      <c r="L26" s="147"/>
      <c r="M26" s="183"/>
      <c r="N26" s="154"/>
      <c r="O26" s="150"/>
      <c r="P26" s="152"/>
      <c r="Q26" s="154"/>
      <c r="R26" s="150"/>
      <c r="S26" s="152"/>
      <c r="T26" s="154"/>
      <c r="U26" s="147"/>
      <c r="V26" s="183"/>
      <c r="W26" s="154"/>
      <c r="X26" s="150"/>
      <c r="Y26" s="152"/>
      <c r="Z26" s="154"/>
      <c r="AA26" s="150"/>
      <c r="AB26" s="152"/>
      <c r="AC26" s="154"/>
      <c r="AD26" s="147"/>
      <c r="AE26" s="1"/>
      <c r="AF26" s="1"/>
      <c r="AG26" s="155"/>
      <c r="AH26" s="158"/>
      <c r="AI26" s="159"/>
      <c r="AJ26" s="158"/>
      <c r="AK26" s="164"/>
      <c r="AL26" s="159"/>
      <c r="AM26" s="158"/>
      <c r="AN26" s="164"/>
      <c r="AO26" s="159"/>
      <c r="AP26" s="158"/>
      <c r="AQ26" s="164"/>
      <c r="AR26" s="159"/>
      <c r="AS26" s="158"/>
      <c r="AT26" s="164"/>
      <c r="AU26" s="176"/>
      <c r="AV26" s="1"/>
    </row>
    <row r="27" spans="1:48" ht="13.5" customHeight="1">
      <c r="A27" s="1"/>
      <c r="B27" s="184" t="s">
        <v>66</v>
      </c>
      <c r="C27" s="185"/>
      <c r="D27" s="182" t="str">
        <f>LEFT(RIGHT(" "&amp;'入力シート'!C15,9),1)</f>
        <v> </v>
      </c>
      <c r="E27" s="153" t="str">
        <f>LEFT(RIGHT(" "&amp;'入力シート'!C15,8),1)</f>
        <v> </v>
      </c>
      <c r="F27" s="149" t="str">
        <f>LEFT(RIGHT(" "&amp;'入力シート'!C15,7),1)</f>
        <v> </v>
      </c>
      <c r="G27" s="151" t="str">
        <f>LEFT(RIGHT(" "&amp;'入力シート'!C15,6),1)</f>
        <v> </v>
      </c>
      <c r="H27" s="153" t="str">
        <f>LEFT(RIGHT(" "&amp;'入力シート'!C15,5),1)</f>
        <v> </v>
      </c>
      <c r="I27" s="149" t="str">
        <f>LEFT(RIGHT(" "&amp;'入力シート'!C15,4),1)</f>
        <v> </v>
      </c>
      <c r="J27" s="151" t="str">
        <f>LEFT(RIGHT(" "&amp;'入力シート'!C15,3),1)</f>
        <v> </v>
      </c>
      <c r="K27" s="153" t="str">
        <f>LEFT(RIGHT(" "&amp;'入力シート'!C15,2),1)</f>
        <v> </v>
      </c>
      <c r="L27" s="146" t="str">
        <f>LEFT(RIGHT(" "&amp;'入力シート'!C15,1),1)</f>
        <v> </v>
      </c>
      <c r="M27" s="182" t="str">
        <f>LEFT(RIGHT(" "&amp;'入力シート'!D15,9),1)</f>
        <v> </v>
      </c>
      <c r="N27" s="153" t="str">
        <f>LEFT(RIGHT(" "&amp;'入力シート'!D15,8),1)</f>
        <v> </v>
      </c>
      <c r="O27" s="149" t="str">
        <f>LEFT(RIGHT(" "&amp;'入力シート'!D15,7),1)</f>
        <v> </v>
      </c>
      <c r="P27" s="151" t="str">
        <f>LEFT(RIGHT(" "&amp;'入力シート'!D15,6),1)</f>
        <v> </v>
      </c>
      <c r="Q27" s="153" t="str">
        <f>LEFT(RIGHT(" "&amp;'入力シート'!D15,5),1)</f>
        <v> </v>
      </c>
      <c r="R27" s="149" t="str">
        <f>LEFT(RIGHT(" "&amp;'入力シート'!D15,4),1)</f>
        <v> </v>
      </c>
      <c r="S27" s="151" t="str">
        <f>LEFT(RIGHT(" "&amp;'入力シート'!D15,3),1)</f>
        <v> </v>
      </c>
      <c r="T27" s="153" t="str">
        <f>LEFT(RIGHT(" "&amp;'入力シート'!D15,2),1)</f>
        <v> </v>
      </c>
      <c r="U27" s="146" t="str">
        <f>LEFT(RIGHT(" "&amp;'入力シート'!D15,1),1)</f>
        <v> </v>
      </c>
      <c r="V27" s="182" t="str">
        <f>LEFT(RIGHT(" "&amp;'入力シート'!E15,9),1)</f>
        <v> </v>
      </c>
      <c r="W27" s="153" t="str">
        <f>LEFT(RIGHT(" "&amp;'入力シート'!E15,8),1)</f>
        <v> </v>
      </c>
      <c r="X27" s="149" t="str">
        <f>LEFT(RIGHT(" "&amp;'入力シート'!E15,7),1)</f>
        <v> </v>
      </c>
      <c r="Y27" s="151" t="str">
        <f>LEFT(RIGHT(" "&amp;'入力シート'!E15,6),1)</f>
        <v> </v>
      </c>
      <c r="Z27" s="153" t="str">
        <f>LEFT(RIGHT(" "&amp;'入力シート'!E15,5),1)</f>
        <v> </v>
      </c>
      <c r="AA27" s="149" t="str">
        <f>LEFT(RIGHT(" "&amp;'入力シート'!E15,4),1)</f>
        <v> </v>
      </c>
      <c r="AB27" s="151" t="str">
        <f>LEFT(RIGHT(" "&amp;'入力シート'!E15,3),1)</f>
        <v> </v>
      </c>
      <c r="AC27" s="153" t="str">
        <f>LEFT(RIGHT(" "&amp;'入力シート'!E15,2),1)</f>
        <v> </v>
      </c>
      <c r="AD27" s="146" t="str">
        <f>LEFT(RIGHT(" "&amp;'入力シート'!E15,1),1)</f>
        <v> </v>
      </c>
      <c r="AE27" s="1"/>
      <c r="AF27" s="1"/>
      <c r="AG27" s="156"/>
      <c r="AH27" s="160"/>
      <c r="AI27" s="161"/>
      <c r="AJ27" s="160"/>
      <c r="AK27" s="165"/>
      <c r="AL27" s="161"/>
      <c r="AM27" s="160"/>
      <c r="AN27" s="165"/>
      <c r="AO27" s="161"/>
      <c r="AP27" s="160"/>
      <c r="AQ27" s="165"/>
      <c r="AR27" s="161"/>
      <c r="AS27" s="160"/>
      <c r="AT27" s="165"/>
      <c r="AU27" s="177"/>
      <c r="AV27" s="1"/>
    </row>
    <row r="28" spans="1:48" ht="13.5" customHeight="1" thickBot="1">
      <c r="A28" s="1"/>
      <c r="B28" s="186"/>
      <c r="C28" s="187"/>
      <c r="D28" s="183"/>
      <c r="E28" s="154"/>
      <c r="F28" s="150"/>
      <c r="G28" s="152"/>
      <c r="H28" s="154"/>
      <c r="I28" s="150"/>
      <c r="J28" s="152"/>
      <c r="K28" s="154"/>
      <c r="L28" s="147"/>
      <c r="M28" s="183"/>
      <c r="N28" s="154"/>
      <c r="O28" s="150"/>
      <c r="P28" s="152"/>
      <c r="Q28" s="154"/>
      <c r="R28" s="150"/>
      <c r="S28" s="152"/>
      <c r="T28" s="154"/>
      <c r="U28" s="147"/>
      <c r="V28" s="183"/>
      <c r="W28" s="154"/>
      <c r="X28" s="150"/>
      <c r="Y28" s="152"/>
      <c r="Z28" s="154"/>
      <c r="AA28" s="150"/>
      <c r="AB28" s="152"/>
      <c r="AC28" s="154"/>
      <c r="AD28" s="147"/>
      <c r="AE28" s="1"/>
      <c r="AF28" s="1"/>
      <c r="AG28" s="157"/>
      <c r="AH28" s="162"/>
      <c r="AI28" s="163"/>
      <c r="AJ28" s="162"/>
      <c r="AK28" s="166"/>
      <c r="AL28" s="163"/>
      <c r="AM28" s="162"/>
      <c r="AN28" s="166"/>
      <c r="AO28" s="163"/>
      <c r="AP28" s="162"/>
      <c r="AQ28" s="166"/>
      <c r="AR28" s="163"/>
      <c r="AS28" s="162"/>
      <c r="AT28" s="166"/>
      <c r="AU28" s="178"/>
      <c r="AV28" s="1"/>
    </row>
    <row r="29" spans="1:48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4" t="s">
        <v>67</v>
      </c>
      <c r="AH29" s="144"/>
      <c r="AI29" s="144"/>
      <c r="AJ29" s="144"/>
      <c r="AK29" s="144"/>
      <c r="AL29" s="144"/>
      <c r="AM29" s="144"/>
      <c r="AN29" s="144"/>
      <c r="AO29" s="144"/>
      <c r="AP29" s="1"/>
      <c r="AQ29" s="145" t="s">
        <v>68</v>
      </c>
      <c r="AR29" s="145"/>
      <c r="AS29" s="145"/>
      <c r="AT29" s="145"/>
      <c r="AU29" s="1"/>
      <c r="AV29" s="1"/>
    </row>
    <row r="30" spans="1:48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73"/>
      <c r="AQ30" s="174"/>
      <c r="AR30" s="175"/>
      <c r="AS30" s="173"/>
      <c r="AT30" s="174"/>
      <c r="AU30" s="175"/>
      <c r="AV30" s="1"/>
    </row>
    <row r="31" spans="1:48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48" t="s">
        <v>101</v>
      </c>
      <c r="AQ31" s="148"/>
      <c r="AR31" s="148"/>
      <c r="AS31" s="148"/>
      <c r="AT31" s="148"/>
      <c r="AU31" s="148"/>
      <c r="AV31" s="1"/>
    </row>
  </sheetData>
  <sheetProtection password="C859" sheet="1" formatCells="0" selectLockedCells="1"/>
  <mergeCells count="169">
    <mergeCell ref="C10:AD11"/>
    <mergeCell ref="S2:AF3"/>
    <mergeCell ref="AS3:AU3"/>
    <mergeCell ref="C5:O6"/>
    <mergeCell ref="P5:R6"/>
    <mergeCell ref="AR5:AS5"/>
    <mergeCell ref="AM5:AO5"/>
    <mergeCell ref="AF8:AG9"/>
    <mergeCell ref="AI8:AM8"/>
    <mergeCell ref="AI9:AU9"/>
    <mergeCell ref="AF10:AG10"/>
    <mergeCell ref="AI10:AU10"/>
    <mergeCell ref="AF11:AG11"/>
    <mergeCell ref="AI11:AL11"/>
    <mergeCell ref="AM11:AS11"/>
    <mergeCell ref="AR14:AS14"/>
    <mergeCell ref="AF12:AG12"/>
    <mergeCell ref="AI12:AU12"/>
    <mergeCell ref="F14:AD15"/>
    <mergeCell ref="AG14:AH15"/>
    <mergeCell ref="AL14:AM14"/>
    <mergeCell ref="AL15:AM15"/>
    <mergeCell ref="B14:C15"/>
    <mergeCell ref="AR15:AS15"/>
    <mergeCell ref="AH18:AU18"/>
    <mergeCell ref="AG16:AJ16"/>
    <mergeCell ref="AL16:AM16"/>
    <mergeCell ref="AR16:AS16"/>
    <mergeCell ref="AG17:AJ17"/>
    <mergeCell ref="AL17:AM17"/>
    <mergeCell ref="AR17:AS17"/>
    <mergeCell ref="B19:C20"/>
    <mergeCell ref="D19:L20"/>
    <mergeCell ref="M19:U20"/>
    <mergeCell ref="V19:AD20"/>
    <mergeCell ref="B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G22:AI23"/>
    <mergeCell ref="AA23:AA24"/>
    <mergeCell ref="AB23:AB24"/>
    <mergeCell ref="AC23:AC24"/>
    <mergeCell ref="AD23:AD24"/>
    <mergeCell ref="AG24:AH24"/>
    <mergeCell ref="AJ22:AJ23"/>
    <mergeCell ref="AK22:AM23"/>
    <mergeCell ref="AN22:AN23"/>
    <mergeCell ref="AO22:AS23"/>
    <mergeCell ref="AT22:AT23"/>
    <mergeCell ref="AU22:AU23"/>
    <mergeCell ref="B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B25:C26"/>
    <mergeCell ref="D25:D26"/>
    <mergeCell ref="E25:E26"/>
    <mergeCell ref="F25:F26"/>
    <mergeCell ref="G25:G26"/>
    <mergeCell ref="H25:H26"/>
    <mergeCell ref="S25:S26"/>
    <mergeCell ref="T25:T26"/>
    <mergeCell ref="I25:I26"/>
    <mergeCell ref="J25:J26"/>
    <mergeCell ref="K25:K26"/>
    <mergeCell ref="L25:L26"/>
    <mergeCell ref="M25:M26"/>
    <mergeCell ref="N25:N26"/>
    <mergeCell ref="AM26:AO28"/>
    <mergeCell ref="AP26:AR28"/>
    <mergeCell ref="U25:U26"/>
    <mergeCell ref="V25:V26"/>
    <mergeCell ref="W25:W26"/>
    <mergeCell ref="X25:X26"/>
    <mergeCell ref="Y25:Y26"/>
    <mergeCell ref="Z25:Z26"/>
    <mergeCell ref="I27:I28"/>
    <mergeCell ref="J27:J28"/>
    <mergeCell ref="K27:K28"/>
    <mergeCell ref="AA25:AA26"/>
    <mergeCell ref="AB25:AB26"/>
    <mergeCell ref="AC25:AC26"/>
    <mergeCell ref="O25:O26"/>
    <mergeCell ref="P25:P26"/>
    <mergeCell ref="Q25:Q26"/>
    <mergeCell ref="R25:R26"/>
    <mergeCell ref="B27:C28"/>
    <mergeCell ref="D27:D28"/>
    <mergeCell ref="E27:E28"/>
    <mergeCell ref="F27:F28"/>
    <mergeCell ref="G27:G28"/>
    <mergeCell ref="H27:H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AG19:AU21"/>
    <mergeCell ref="AP30:AR30"/>
    <mergeCell ref="AS30:AU30"/>
    <mergeCell ref="AA27:AA28"/>
    <mergeCell ref="AB27:AB28"/>
    <mergeCell ref="AC27:AC28"/>
    <mergeCell ref="AD27:AD28"/>
    <mergeCell ref="AS26:AU28"/>
    <mergeCell ref="AH25:AR25"/>
    <mergeCell ref="AS25:AU25"/>
    <mergeCell ref="AG29:AO29"/>
    <mergeCell ref="AQ29:AT29"/>
    <mergeCell ref="AD25:AD26"/>
    <mergeCell ref="AP31:AU31"/>
    <mergeCell ref="X27:X28"/>
    <mergeCell ref="Y27:Y28"/>
    <mergeCell ref="Z27:Z28"/>
    <mergeCell ref="AG26:AG28"/>
    <mergeCell ref="AH26:AI28"/>
    <mergeCell ref="AJ26:AL28"/>
  </mergeCells>
  <printOptions horizontalCentered="1" verticalCentered="1"/>
  <pageMargins left="0.6299212598425197" right="0.3937007874015748" top="0.7086614173228347" bottom="0.3937007874015748" header="0.2362204724409449" footer="0.2362204724409449"/>
  <pageSetup blackAndWhite="1"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8"/>
  <sheetViews>
    <sheetView view="pageBreakPreview" zoomScale="95" zoomScaleNormal="80" zoomScaleSheetLayoutView="95" workbookViewId="0" topLeftCell="A1">
      <selection activeCell="F12" sqref="F12:AI12"/>
    </sheetView>
  </sheetViews>
  <sheetFormatPr defaultColWidth="9.140625" defaultRowHeight="12"/>
  <cols>
    <col min="1" max="1" width="2.7109375" style="47" customWidth="1"/>
    <col min="2" max="2" width="3.28125" style="47" customWidth="1"/>
    <col min="3" max="3" width="3.421875" style="47" customWidth="1"/>
    <col min="4" max="9" width="1.7109375" style="47" customWidth="1"/>
    <col min="10" max="30" width="1.8515625" style="47" customWidth="1"/>
    <col min="31" max="31" width="6.7109375" style="47" customWidth="1"/>
    <col min="32" max="32" width="3.8515625" style="47" customWidth="1"/>
    <col min="33" max="33" width="4.00390625" style="47" customWidth="1"/>
    <col min="34" max="36" width="3.8515625" style="47" customWidth="1"/>
    <col min="37" max="37" width="3.421875" style="47" customWidth="1"/>
    <col min="38" max="38" width="2.8515625" style="47" customWidth="1"/>
    <col min="39" max="40" width="3.57421875" style="47" customWidth="1"/>
    <col min="41" max="52" width="3.28125" style="47" customWidth="1"/>
    <col min="53" max="53" width="3.421875" style="47" customWidth="1"/>
    <col min="54" max="16384" width="9.140625" style="47" customWidth="1"/>
  </cols>
  <sheetData>
    <row r="1" spans="1:53" ht="30.75" customHeight="1">
      <c r="A1" s="44"/>
      <c r="B1" s="45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6"/>
      <c r="AX1" s="46"/>
      <c r="AY1" s="46"/>
      <c r="AZ1" s="46"/>
      <c r="BA1" s="46"/>
    </row>
    <row r="2" spans="1:53" ht="1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8"/>
      <c r="T2" s="48"/>
      <c r="U2" s="316" t="s">
        <v>70</v>
      </c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49"/>
      <c r="AI2" s="49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6"/>
      <c r="BA2" s="46"/>
    </row>
    <row r="3" spans="1:53" ht="12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8"/>
      <c r="T3" s="48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49"/>
      <c r="AI3" s="49"/>
      <c r="AJ3" s="49"/>
      <c r="AK3" s="44"/>
      <c r="AL3" s="44"/>
      <c r="AM3" s="44"/>
      <c r="AN3" s="44"/>
      <c r="AO3" s="50"/>
      <c r="AP3" s="50"/>
      <c r="AQ3" s="318" t="s">
        <v>71</v>
      </c>
      <c r="AR3" s="318"/>
      <c r="AS3" s="318"/>
      <c r="AT3" s="318"/>
      <c r="AU3" s="318"/>
      <c r="AV3" s="318"/>
      <c r="AW3" s="318"/>
      <c r="AX3" s="318"/>
      <c r="AY3" s="318"/>
      <c r="AZ3" s="46"/>
      <c r="BA3" s="46"/>
    </row>
    <row r="4" spans="1:53" ht="6" customHeight="1" thickTop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6"/>
      <c r="BA4" s="46"/>
    </row>
    <row r="5" spans="1:53" ht="12" customHeight="1">
      <c r="A5" s="44"/>
      <c r="B5" s="319" t="s">
        <v>43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21" t="s">
        <v>44</v>
      </c>
      <c r="Q5" s="321"/>
      <c r="R5" s="321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323" t="s">
        <v>72</v>
      </c>
      <c r="AP5" s="323"/>
      <c r="AQ5" s="323"/>
      <c r="AR5" s="323"/>
      <c r="AS5" s="52"/>
      <c r="AT5" s="53"/>
      <c r="AU5" s="54"/>
      <c r="AV5" s="324"/>
      <c r="AW5" s="324"/>
      <c r="AX5" s="324" t="s">
        <v>12</v>
      </c>
      <c r="AY5" s="324"/>
      <c r="AZ5" s="46"/>
      <c r="BA5" s="46"/>
    </row>
    <row r="6" spans="1:53" ht="12" customHeight="1">
      <c r="A6" s="44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2"/>
      <c r="Q6" s="322"/>
      <c r="R6" s="322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55"/>
      <c r="AM6" s="56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6"/>
      <c r="BA6" s="46"/>
    </row>
    <row r="7" spans="1:53" ht="15" customHeight="1">
      <c r="A7" s="44"/>
      <c r="B7" s="44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1"/>
      <c r="Q7" s="51"/>
      <c r="R7" s="51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58"/>
      <c r="AF7" s="58"/>
      <c r="AG7" s="58"/>
      <c r="AH7" s="58"/>
      <c r="AI7" s="58"/>
      <c r="AJ7" s="58"/>
      <c r="AK7" s="306"/>
      <c r="AL7" s="306"/>
      <c r="AM7" s="59" t="str">
        <f>IF('入力シート'!C4=0," ",'入力シート'!C4)</f>
        <v>000-0000</v>
      </c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46"/>
      <c r="BA7" s="46"/>
    </row>
    <row r="8" spans="1:53" ht="12">
      <c r="A8" s="44"/>
      <c r="B8" s="313" t="s">
        <v>0</v>
      </c>
      <c r="C8" s="233"/>
      <c r="D8" s="233"/>
      <c r="E8" s="233"/>
      <c r="F8" s="233" t="s">
        <v>1</v>
      </c>
      <c r="G8" s="233"/>
      <c r="H8" s="233"/>
      <c r="I8" s="233" t="s">
        <v>2</v>
      </c>
      <c r="J8" s="233"/>
      <c r="K8" s="233"/>
      <c r="L8" s="233" t="s">
        <v>3</v>
      </c>
      <c r="M8" s="233"/>
      <c r="N8" s="233"/>
      <c r="O8" s="233" t="s">
        <v>4</v>
      </c>
      <c r="P8" s="233"/>
      <c r="Q8" s="233"/>
      <c r="R8" s="233" t="s">
        <v>1</v>
      </c>
      <c r="S8" s="233"/>
      <c r="T8" s="233"/>
      <c r="U8" s="233" t="s">
        <v>2</v>
      </c>
      <c r="V8" s="233"/>
      <c r="W8" s="233"/>
      <c r="X8" s="233" t="s">
        <v>3</v>
      </c>
      <c r="Y8" s="233"/>
      <c r="Z8" s="233"/>
      <c r="AA8" s="233" t="s">
        <v>5</v>
      </c>
      <c r="AB8" s="233"/>
      <c r="AC8" s="311"/>
      <c r="AD8" s="44"/>
      <c r="AE8" s="60"/>
      <c r="AF8" s="60"/>
      <c r="AG8" s="60"/>
      <c r="AH8" s="60"/>
      <c r="AI8" s="60"/>
      <c r="AJ8" s="60"/>
      <c r="AK8" s="306" t="s">
        <v>21</v>
      </c>
      <c r="AL8" s="306"/>
      <c r="AM8" s="312" t="str">
        <f>IF('入力シート'!C5=0," ",'入力シート'!C5)</f>
        <v>東京都〇〇区０－０</v>
      </c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46"/>
      <c r="BA8" s="46"/>
    </row>
    <row r="9" spans="1:53" ht="14.25" customHeight="1">
      <c r="A9" s="44"/>
      <c r="B9" s="314"/>
      <c r="C9" s="302" t="str">
        <f>IF($AF$17=0," ",IF(COUNTIF(F9:AC10,"\")=1," ",IF(LEFT(RIGHT(" "&amp;$AF$25,9),1)=" ","\",LEFT(RIGHT(" "&amp;$AF$25,9),1))))</f>
        <v> </v>
      </c>
      <c r="D9" s="302"/>
      <c r="E9" s="302"/>
      <c r="F9" s="302" t="str">
        <f>IF($AF$17=0," ",IF(COUNTIF(I9:AC10,"\")=1," ",IF(LEFT(RIGHT(" "&amp;$AF$25,8),1)=" ","\",LEFT(RIGHT(" "&amp;$AF$25,8),1))))</f>
        <v> </v>
      </c>
      <c r="G9" s="302"/>
      <c r="H9" s="302"/>
      <c r="I9" s="302" t="str">
        <f>IF($AF$17=0," ",IF(COUNTIF(L9:AC10,"\")=1," ",IF(LEFT(RIGHT(" "&amp;$AF$25,7),1)=" ","\",LEFT(RIGHT(" "&amp;$AF$25,7),1))))</f>
        <v> </v>
      </c>
      <c r="J9" s="302"/>
      <c r="K9" s="302"/>
      <c r="L9" s="302" t="str">
        <f>IF($AF$17=0," ",IF(COUNTIF(O9:AC10,"\")=1," ",IF(LEFT(RIGHT(" "&amp;$AF$25,6),1)=" ","\",LEFT(RIGHT(" "&amp;$AF$25,6),1))))</f>
        <v> </v>
      </c>
      <c r="M9" s="302"/>
      <c r="N9" s="302"/>
      <c r="O9" s="302" t="str">
        <f>IF($AF$17=0," ",IF(COUNTIF(R9:AC10,"\")=1," ",IF(LEFT(RIGHT(" "&amp;$AF$25,5),1)=" ","\",LEFT(RIGHT(" "&amp;$AF$25,5),1))))</f>
        <v> </v>
      </c>
      <c r="P9" s="302"/>
      <c r="Q9" s="302"/>
      <c r="R9" s="302" t="str">
        <f>IF($AF$17=0," ",IF(COUNTIF(U9:AC10,"\")=1," ",IF(LEFT(RIGHT(" "&amp;$AF$25,4),1)=" ","\",LEFT(RIGHT(" "&amp;$AF$25,4),1))))</f>
        <v> </v>
      </c>
      <c r="S9" s="302"/>
      <c r="T9" s="302"/>
      <c r="U9" s="302" t="str">
        <f>IF($AF$17=0," ",IF(COUNTIF(X9:AC10,"\")=1," ",IF(LEFT(RIGHT(" "&amp;$AF$25,3),1)=" ","\",LEFT(RIGHT(" "&amp;$AF$25,3),1))))</f>
        <v> </v>
      </c>
      <c r="V9" s="302"/>
      <c r="W9" s="302"/>
      <c r="X9" s="302" t="str">
        <f>IF($AF$17=0," ",IF(COUNTIF(AA9,"\")=1," ",IF(LEFT(RIGHT(" "&amp;$AF$25,2),1)=" ","\",LEFT(RIGHT(" "&amp;$AF$25,2),1))))</f>
        <v> </v>
      </c>
      <c r="Y9" s="302"/>
      <c r="Z9" s="302"/>
      <c r="AA9" s="302" t="str">
        <f>IF(AF17=0," ",LEFT(RIGHT(" "&amp;AF25,1),1))</f>
        <v> </v>
      </c>
      <c r="AB9" s="302"/>
      <c r="AC9" s="304"/>
      <c r="AD9" s="44"/>
      <c r="AE9" s="61"/>
      <c r="AF9" s="61"/>
      <c r="AG9" s="61"/>
      <c r="AH9" s="61"/>
      <c r="AI9" s="61"/>
      <c r="AJ9" s="61"/>
      <c r="AK9" s="306"/>
      <c r="AL9" s="306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46"/>
      <c r="BA9" s="46"/>
    </row>
    <row r="10" spans="1:53" ht="14.25" customHeight="1">
      <c r="A10" s="44"/>
      <c r="B10" s="315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5"/>
      <c r="AD10" s="44"/>
      <c r="AE10" s="58"/>
      <c r="AF10" s="58"/>
      <c r="AG10" s="58"/>
      <c r="AH10" s="58"/>
      <c r="AI10" s="58"/>
      <c r="AJ10" s="58"/>
      <c r="AK10" s="306" t="s">
        <v>19</v>
      </c>
      <c r="AL10" s="306"/>
      <c r="AM10" s="307" t="str">
        <f>IF('入力シート'!C3=0," ",'入力シート'!C3)</f>
        <v>〇〇電気株式会社</v>
      </c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46"/>
      <c r="BA10" s="46"/>
    </row>
    <row r="11" spans="1:53" ht="16.5">
      <c r="A11" s="44"/>
      <c r="B11" s="44"/>
      <c r="C11" s="308" t="s">
        <v>6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44"/>
      <c r="AF11" s="44"/>
      <c r="AG11" s="44"/>
      <c r="AH11" s="44"/>
      <c r="AI11" s="44"/>
      <c r="AJ11" s="44"/>
      <c r="AK11" s="306" t="s">
        <v>16</v>
      </c>
      <c r="AL11" s="306"/>
      <c r="AM11" s="309" t="str">
        <f>IF('入力シート'!C6=0," ",'入力シート'!C6)</f>
        <v>代表取締役</v>
      </c>
      <c r="AN11" s="309"/>
      <c r="AO11" s="309"/>
      <c r="AP11" s="309"/>
      <c r="AQ11" s="310" t="str">
        <f>IF('入力シート'!C7=0," ",'入力シート'!C7)</f>
        <v>電気太郎</v>
      </c>
      <c r="AR11" s="310"/>
      <c r="AS11" s="310"/>
      <c r="AT11" s="310"/>
      <c r="AU11" s="310"/>
      <c r="AV11" s="310"/>
      <c r="AW11" s="310"/>
      <c r="AX11" s="62"/>
      <c r="AY11" s="62" t="s">
        <v>17</v>
      </c>
      <c r="AZ11" s="46"/>
      <c r="BA11" s="46"/>
    </row>
    <row r="12" spans="1:53" ht="22.5" customHeight="1">
      <c r="A12" s="44"/>
      <c r="B12" s="295" t="s">
        <v>26</v>
      </c>
      <c r="C12" s="295"/>
      <c r="D12" s="295"/>
      <c r="E12" s="295"/>
      <c r="F12" s="296" t="str">
        <f>IF('入力シート'!C10="","",'入力シート'!C10)</f>
        <v>東村山駅付近連続立体交差事業に伴う土木工事第2工区(その18)</v>
      </c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63"/>
      <c r="AK12" s="64"/>
      <c r="AL12" s="65"/>
      <c r="AM12" s="44"/>
      <c r="AN12" s="65"/>
      <c r="AO12" s="65"/>
      <c r="AP12" s="66"/>
      <c r="AQ12" s="67"/>
      <c r="AR12" s="65"/>
      <c r="AS12" s="65"/>
      <c r="AT12" s="65"/>
      <c r="AU12" s="65"/>
      <c r="AV12" s="66"/>
      <c r="AW12" s="66"/>
      <c r="AX12" s="68"/>
      <c r="AY12" s="65"/>
      <c r="AZ12" s="46"/>
      <c r="BA12" s="46"/>
    </row>
    <row r="13" spans="1:53" ht="22.5" customHeight="1">
      <c r="A13" s="44"/>
      <c r="B13" s="69" t="s">
        <v>73</v>
      </c>
      <c r="C13" s="70"/>
      <c r="D13" s="70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63"/>
      <c r="AK13" s="64"/>
      <c r="AL13" s="65"/>
      <c r="AM13" s="44"/>
      <c r="AN13" s="65"/>
      <c r="AO13" s="65"/>
      <c r="AP13" s="66"/>
      <c r="AQ13" s="67"/>
      <c r="AR13" s="65"/>
      <c r="AS13" s="65"/>
      <c r="AT13" s="65"/>
      <c r="AU13" s="65"/>
      <c r="AV13" s="66"/>
      <c r="AW13" s="66"/>
      <c r="AX13" s="68"/>
      <c r="AY13" s="65"/>
      <c r="AZ13" s="46"/>
      <c r="BA13" s="46"/>
    </row>
    <row r="14" spans="1:53" ht="18" customHeight="1" thickBot="1">
      <c r="A14" s="72"/>
      <c r="B14" s="73" t="s">
        <v>74</v>
      </c>
      <c r="C14" s="74"/>
      <c r="D14" s="74"/>
      <c r="E14" s="74"/>
      <c r="F14" s="74"/>
      <c r="G14" s="74"/>
      <c r="H14" s="74"/>
      <c r="I14" s="74"/>
      <c r="J14" s="74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5"/>
      <c r="AK14" s="75"/>
      <c r="AL14" s="75"/>
      <c r="AM14" s="75"/>
      <c r="AN14" s="75"/>
      <c r="AO14" s="75"/>
      <c r="AP14" s="75"/>
      <c r="AQ14" s="75"/>
      <c r="AR14" s="75"/>
      <c r="AS14" s="72"/>
      <c r="AT14" s="72"/>
      <c r="AU14" s="72"/>
      <c r="AV14" s="72"/>
      <c r="AW14" s="72"/>
      <c r="AX14" s="72"/>
      <c r="AY14" s="46"/>
      <c r="AZ14" s="46"/>
      <c r="BA14" s="46"/>
    </row>
    <row r="15" spans="1:53" ht="18.75" customHeight="1" thickBot="1" thickTop="1">
      <c r="A15" s="44"/>
      <c r="B15" s="297" t="s">
        <v>75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76"/>
      <c r="AK15" s="77"/>
      <c r="AL15" s="77"/>
      <c r="AM15" s="44"/>
      <c r="AN15" s="72"/>
      <c r="AO15" s="72"/>
      <c r="AP15" s="44"/>
      <c r="AQ15" s="72"/>
      <c r="AR15" s="72"/>
      <c r="AS15" s="72"/>
      <c r="AT15" s="72"/>
      <c r="AU15" s="72"/>
      <c r="AV15" s="72"/>
      <c r="AW15" s="72"/>
      <c r="AX15" s="44"/>
      <c r="AY15" s="46"/>
      <c r="AZ15" s="46"/>
      <c r="BA15" s="46"/>
    </row>
    <row r="16" spans="1:53" ht="22.5" customHeight="1" thickTop="1">
      <c r="A16" s="72"/>
      <c r="B16" s="286" t="s">
        <v>76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98"/>
      <c r="P16" s="287" t="s">
        <v>77</v>
      </c>
      <c r="Q16" s="287"/>
      <c r="R16" s="287"/>
      <c r="S16" s="287"/>
      <c r="T16" s="287"/>
      <c r="U16" s="287"/>
      <c r="V16" s="287"/>
      <c r="W16" s="287"/>
      <c r="X16" s="287"/>
      <c r="Y16" s="287"/>
      <c r="Z16" s="288"/>
      <c r="AA16" s="299" t="s">
        <v>7</v>
      </c>
      <c r="AB16" s="300"/>
      <c r="AC16" s="300"/>
      <c r="AD16" s="301"/>
      <c r="AE16" s="78" t="s">
        <v>8</v>
      </c>
      <c r="AF16" s="286" t="s">
        <v>78</v>
      </c>
      <c r="AG16" s="287"/>
      <c r="AH16" s="287"/>
      <c r="AI16" s="287"/>
      <c r="AJ16" s="286" t="s">
        <v>28</v>
      </c>
      <c r="AK16" s="287"/>
      <c r="AL16" s="287"/>
      <c r="AM16" s="288"/>
      <c r="AN16" s="79"/>
      <c r="AO16" s="79"/>
      <c r="AP16" s="44"/>
      <c r="AQ16" s="289" t="s">
        <v>13</v>
      </c>
      <c r="AR16" s="289"/>
      <c r="AS16" s="289"/>
      <c r="AT16" s="72"/>
      <c r="AU16" s="72"/>
      <c r="AV16" s="72"/>
      <c r="AW16" s="72"/>
      <c r="AX16" s="72"/>
      <c r="AY16" s="72"/>
      <c r="AZ16" s="72"/>
      <c r="BA16" s="46"/>
    </row>
    <row r="17" spans="1:53" ht="22.5" customHeight="1">
      <c r="A17" s="72"/>
      <c r="B17" s="262" t="s">
        <v>79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4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1"/>
      <c r="AA17" s="281">
        <v>1</v>
      </c>
      <c r="AB17" s="282"/>
      <c r="AC17" s="282"/>
      <c r="AD17" s="283"/>
      <c r="AE17" s="80" t="s">
        <v>80</v>
      </c>
      <c r="AF17" s="292">
        <f>ROUNDUP('入力シート'!C12*0.82,-3)</f>
        <v>0</v>
      </c>
      <c r="AG17" s="293"/>
      <c r="AH17" s="293"/>
      <c r="AI17" s="293"/>
      <c r="AJ17" s="294"/>
      <c r="AK17" s="290"/>
      <c r="AL17" s="290"/>
      <c r="AM17" s="291"/>
      <c r="AN17" s="81"/>
      <c r="AO17" s="81"/>
      <c r="AP17" s="44"/>
      <c r="AQ17" s="82"/>
      <c r="AR17" s="83"/>
      <c r="AS17" s="82"/>
      <c r="AT17" s="83" t="s">
        <v>81</v>
      </c>
      <c r="AU17" s="82"/>
      <c r="AV17" s="82"/>
      <c r="AW17" s="82"/>
      <c r="AX17" s="82"/>
      <c r="AY17" s="83" t="s">
        <v>12</v>
      </c>
      <c r="AZ17" s="72"/>
      <c r="BA17" s="46"/>
    </row>
    <row r="18" spans="1:53" ht="22.5" customHeight="1">
      <c r="A18" s="44"/>
      <c r="B18" s="262" t="s">
        <v>11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4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6"/>
      <c r="AA18" s="281">
        <v>1</v>
      </c>
      <c r="AB18" s="282"/>
      <c r="AC18" s="282"/>
      <c r="AD18" s="283"/>
      <c r="AE18" s="80" t="s">
        <v>80</v>
      </c>
      <c r="AF18" s="270"/>
      <c r="AG18" s="271"/>
      <c r="AH18" s="271"/>
      <c r="AI18" s="271"/>
      <c r="AJ18" s="259"/>
      <c r="AK18" s="260"/>
      <c r="AL18" s="260"/>
      <c r="AM18" s="261"/>
      <c r="AN18" s="84"/>
      <c r="AO18" s="84"/>
      <c r="AP18" s="44"/>
      <c r="AQ18" s="44"/>
      <c r="AR18" s="285"/>
      <c r="AS18" s="285"/>
      <c r="AT18" s="285"/>
      <c r="AU18" s="285"/>
      <c r="AV18" s="44"/>
      <c r="AW18" s="44"/>
      <c r="AX18" s="44"/>
      <c r="AY18" s="44"/>
      <c r="AZ18" s="44"/>
      <c r="BA18" s="46"/>
    </row>
    <row r="19" spans="1:53" ht="22.5" customHeight="1">
      <c r="A19" s="44"/>
      <c r="B19" s="262" t="s">
        <v>82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4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6"/>
      <c r="AA19" s="281">
        <v>1</v>
      </c>
      <c r="AB19" s="282"/>
      <c r="AC19" s="282"/>
      <c r="AD19" s="283"/>
      <c r="AE19" s="80" t="s">
        <v>80</v>
      </c>
      <c r="AF19" s="270"/>
      <c r="AG19" s="271"/>
      <c r="AH19" s="271"/>
      <c r="AI19" s="271"/>
      <c r="AJ19" s="259"/>
      <c r="AK19" s="260"/>
      <c r="AL19" s="260"/>
      <c r="AM19" s="261"/>
      <c r="AN19" s="84"/>
      <c r="AO19" s="84"/>
      <c r="AP19" s="44"/>
      <c r="AQ19" s="44"/>
      <c r="AR19" s="284"/>
      <c r="AS19" s="284"/>
      <c r="AT19" s="284"/>
      <c r="AU19" s="284"/>
      <c r="AV19" s="44"/>
      <c r="AW19" s="44"/>
      <c r="AX19" s="44"/>
      <c r="AY19" s="44"/>
      <c r="AZ19" s="44"/>
      <c r="BA19" s="46"/>
    </row>
    <row r="20" spans="1:53" ht="22.5" customHeight="1">
      <c r="A20" s="44"/>
      <c r="B20" s="262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4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6"/>
      <c r="AA20" s="267"/>
      <c r="AB20" s="268"/>
      <c r="AC20" s="268"/>
      <c r="AD20" s="269"/>
      <c r="AE20" s="80"/>
      <c r="AF20" s="270"/>
      <c r="AG20" s="271"/>
      <c r="AH20" s="271"/>
      <c r="AI20" s="271"/>
      <c r="AJ20" s="259"/>
      <c r="AK20" s="260"/>
      <c r="AL20" s="260"/>
      <c r="AM20" s="261"/>
      <c r="AN20" s="84"/>
      <c r="AO20" s="84"/>
      <c r="AP20" s="44"/>
      <c r="AQ20" s="278" t="s">
        <v>83</v>
      </c>
      <c r="AR20" s="279"/>
      <c r="AS20" s="279"/>
      <c r="AT20" s="279"/>
      <c r="AU20" s="279"/>
      <c r="AV20" s="279"/>
      <c r="AW20" s="279"/>
      <c r="AX20" s="280"/>
      <c r="AY20" s="85"/>
      <c r="AZ20" s="46"/>
      <c r="BA20" s="46"/>
    </row>
    <row r="21" spans="1:53" ht="22.5" customHeight="1">
      <c r="A21" s="86"/>
      <c r="B21" s="262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4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6"/>
      <c r="AA21" s="267"/>
      <c r="AB21" s="268"/>
      <c r="AC21" s="268"/>
      <c r="AD21" s="269"/>
      <c r="AE21" s="80"/>
      <c r="AF21" s="270"/>
      <c r="AG21" s="271"/>
      <c r="AH21" s="271"/>
      <c r="AI21" s="271"/>
      <c r="AJ21" s="259"/>
      <c r="AK21" s="260"/>
      <c r="AL21" s="260"/>
      <c r="AM21" s="261"/>
      <c r="AN21" s="84"/>
      <c r="AO21" s="84"/>
      <c r="AP21" s="44"/>
      <c r="AQ21" s="272"/>
      <c r="AR21" s="273"/>
      <c r="AS21" s="273"/>
      <c r="AT21" s="273"/>
      <c r="AU21" s="273"/>
      <c r="AV21" s="273"/>
      <c r="AW21" s="273"/>
      <c r="AX21" s="274"/>
      <c r="AY21" s="87"/>
      <c r="AZ21" s="46"/>
      <c r="BA21" s="46"/>
    </row>
    <row r="22" spans="1:53" ht="22.5" customHeight="1">
      <c r="A22" s="44"/>
      <c r="B22" s="262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4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6"/>
      <c r="AA22" s="267"/>
      <c r="AB22" s="268"/>
      <c r="AC22" s="268"/>
      <c r="AD22" s="269"/>
      <c r="AE22" s="80"/>
      <c r="AF22" s="270"/>
      <c r="AG22" s="271"/>
      <c r="AH22" s="271"/>
      <c r="AI22" s="271"/>
      <c r="AJ22" s="259"/>
      <c r="AK22" s="260"/>
      <c r="AL22" s="260"/>
      <c r="AM22" s="261"/>
      <c r="AN22" s="84"/>
      <c r="AO22" s="84"/>
      <c r="AP22" s="44"/>
      <c r="AQ22" s="275"/>
      <c r="AR22" s="276"/>
      <c r="AS22" s="276"/>
      <c r="AT22" s="276"/>
      <c r="AU22" s="276"/>
      <c r="AV22" s="276"/>
      <c r="AW22" s="276"/>
      <c r="AX22" s="277"/>
      <c r="AY22" s="88"/>
      <c r="AZ22" s="46"/>
      <c r="BA22" s="46"/>
    </row>
    <row r="23" spans="1:53" ht="22.5" customHeight="1">
      <c r="A23" s="44"/>
      <c r="B23" s="262" t="s">
        <v>10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4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6"/>
      <c r="AA23" s="267">
        <v>1</v>
      </c>
      <c r="AB23" s="268"/>
      <c r="AC23" s="268"/>
      <c r="AD23" s="269"/>
      <c r="AE23" s="80" t="s">
        <v>80</v>
      </c>
      <c r="AF23" s="270">
        <f>'入力シート'!C12-AF17</f>
        <v>0</v>
      </c>
      <c r="AG23" s="271"/>
      <c r="AH23" s="271"/>
      <c r="AI23" s="271"/>
      <c r="AJ23" s="259"/>
      <c r="AK23" s="260"/>
      <c r="AL23" s="260"/>
      <c r="AM23" s="261"/>
      <c r="AN23" s="84"/>
      <c r="AO23" s="84"/>
      <c r="AP23" s="44"/>
      <c r="AQ23" s="44"/>
      <c r="AR23" s="83"/>
      <c r="AS23" s="44"/>
      <c r="AT23" s="44"/>
      <c r="AU23" s="44"/>
      <c r="AV23" s="44"/>
      <c r="AW23" s="44"/>
      <c r="AX23" s="44"/>
      <c r="AY23" s="44"/>
      <c r="AZ23" s="44"/>
      <c r="BA23" s="46"/>
    </row>
    <row r="24" spans="1:53" ht="22.5" customHeight="1" thickBot="1">
      <c r="A24" s="44"/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6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8"/>
      <c r="AA24" s="249"/>
      <c r="AB24" s="250"/>
      <c r="AC24" s="250"/>
      <c r="AD24" s="251"/>
      <c r="AE24" s="89"/>
      <c r="AF24" s="252"/>
      <c r="AG24" s="253"/>
      <c r="AH24" s="253"/>
      <c r="AI24" s="253"/>
      <c r="AJ24" s="254"/>
      <c r="AK24" s="255"/>
      <c r="AL24" s="255"/>
      <c r="AM24" s="256"/>
      <c r="AN24" s="84"/>
      <c r="AO24" s="90"/>
      <c r="AP24" s="91"/>
      <c r="AQ24" s="257"/>
      <c r="AR24" s="258"/>
      <c r="AS24" s="92"/>
      <c r="AT24" s="93"/>
      <c r="AU24" s="92"/>
      <c r="AV24" s="94"/>
      <c r="AW24" s="95"/>
      <c r="AX24" s="96"/>
      <c r="AY24" s="234" t="s">
        <v>84</v>
      </c>
      <c r="AZ24" s="235"/>
      <c r="BA24" s="46"/>
    </row>
    <row r="25" spans="1:53" ht="22.5" customHeight="1" thickBot="1" thickTop="1">
      <c r="A25" s="44"/>
      <c r="B25" s="236" t="s">
        <v>31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8"/>
      <c r="AF25" s="239" t="str">
        <f>IF(AF17=0," ",SUM(AF17:AF24))</f>
        <v> </v>
      </c>
      <c r="AG25" s="240"/>
      <c r="AH25" s="240"/>
      <c r="AI25" s="241"/>
      <c r="AJ25" s="97"/>
      <c r="AK25" s="98"/>
      <c r="AL25" s="98"/>
      <c r="AM25" s="99"/>
      <c r="AN25" s="100"/>
      <c r="AO25" s="101"/>
      <c r="AP25" s="102"/>
      <c r="AQ25" s="101"/>
      <c r="AR25" s="102"/>
      <c r="AS25" s="101"/>
      <c r="AT25" s="103"/>
      <c r="AU25" s="104"/>
      <c r="AV25" s="103"/>
      <c r="AW25" s="104"/>
      <c r="AX25" s="103"/>
      <c r="AY25" s="105"/>
      <c r="AZ25" s="106"/>
      <c r="BA25" s="46"/>
    </row>
    <row r="26" spans="1:53" ht="13.5" customHeight="1" thickTop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86" t="s">
        <v>85</v>
      </c>
      <c r="AH26" s="242">
        <f>AF17*0.15</f>
        <v>0</v>
      </c>
      <c r="AI26" s="242"/>
      <c r="AJ26" s="243"/>
      <c r="AK26" s="107"/>
      <c r="AL26" s="86"/>
      <c r="AM26" s="86" t="s">
        <v>69</v>
      </c>
      <c r="AN26" s="108"/>
      <c r="AO26" s="109"/>
      <c r="AP26" s="110"/>
      <c r="AQ26" s="109"/>
      <c r="AR26" s="110"/>
      <c r="AS26" s="109"/>
      <c r="AT26" s="110"/>
      <c r="AU26" s="109"/>
      <c r="AV26" s="110"/>
      <c r="AW26" s="109"/>
      <c r="AX26" s="110"/>
      <c r="AY26" s="111"/>
      <c r="AZ26" s="112"/>
      <c r="BA26" s="46"/>
    </row>
    <row r="27" spans="1:53" ht="12.75">
      <c r="A27" s="72"/>
      <c r="B27" s="113"/>
      <c r="C27" s="75"/>
      <c r="D27" s="75"/>
      <c r="E27" s="75"/>
      <c r="F27" s="75"/>
      <c r="G27" s="75"/>
      <c r="H27" s="75"/>
      <c r="I27" s="75"/>
      <c r="J27" s="75"/>
      <c r="K27" s="113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46"/>
      <c r="AM27" s="46"/>
      <c r="AN27" s="46"/>
      <c r="AO27" s="46"/>
      <c r="AP27" s="46"/>
      <c r="AQ27" s="46"/>
      <c r="AR27" s="46"/>
      <c r="AS27" s="46"/>
      <c r="AT27" s="46"/>
      <c r="AU27" s="233" t="s">
        <v>101</v>
      </c>
      <c r="AV27" s="233"/>
      <c r="AW27" s="233"/>
      <c r="AX27" s="233"/>
      <c r="AY27" s="233"/>
      <c r="AZ27" s="233"/>
      <c r="BA27" s="46"/>
    </row>
    <row r="28" ht="12">
      <c r="AI28" s="47" t="s">
        <v>86</v>
      </c>
    </row>
  </sheetData>
  <sheetProtection password="C859" sheet="1" formatCells="0" selectLockedCells="1"/>
  <mergeCells count="95">
    <mergeCell ref="U2:AG3"/>
    <mergeCell ref="AQ3:AY3"/>
    <mergeCell ref="B5:O6"/>
    <mergeCell ref="P5:R6"/>
    <mergeCell ref="AO5:AR5"/>
    <mergeCell ref="AV5:AW5"/>
    <mergeCell ref="AX5:AY5"/>
    <mergeCell ref="AK7:AL7"/>
    <mergeCell ref="B8:B10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K8:AL8"/>
    <mergeCell ref="AM8:AY9"/>
    <mergeCell ref="C9:E10"/>
    <mergeCell ref="F9:H10"/>
    <mergeCell ref="I9:K10"/>
    <mergeCell ref="L9:N10"/>
    <mergeCell ref="O9:Q10"/>
    <mergeCell ref="R9:T10"/>
    <mergeCell ref="U9:W10"/>
    <mergeCell ref="X9:Z10"/>
    <mergeCell ref="AA9:AC10"/>
    <mergeCell ref="AK9:AL9"/>
    <mergeCell ref="AK10:AL10"/>
    <mergeCell ref="AM10:AY10"/>
    <mergeCell ref="C11:AD11"/>
    <mergeCell ref="AK11:AL11"/>
    <mergeCell ref="AM11:AP11"/>
    <mergeCell ref="AQ11:AW11"/>
    <mergeCell ref="B12:E12"/>
    <mergeCell ref="F12:AI12"/>
    <mergeCell ref="B15:AI15"/>
    <mergeCell ref="B16:O16"/>
    <mergeCell ref="P16:Z16"/>
    <mergeCell ref="AA16:AD16"/>
    <mergeCell ref="AF16:AI16"/>
    <mergeCell ref="AJ16:AM16"/>
    <mergeCell ref="AQ16:AS16"/>
    <mergeCell ref="B17:O17"/>
    <mergeCell ref="P17:Z17"/>
    <mergeCell ref="AA17:AD17"/>
    <mergeCell ref="AF17:AI17"/>
    <mergeCell ref="AJ17:AM17"/>
    <mergeCell ref="B18:O18"/>
    <mergeCell ref="P18:Z18"/>
    <mergeCell ref="AA18:AD18"/>
    <mergeCell ref="AF18:AI18"/>
    <mergeCell ref="AJ18:AM18"/>
    <mergeCell ref="AR18:AU18"/>
    <mergeCell ref="B19:O19"/>
    <mergeCell ref="P19:Z19"/>
    <mergeCell ref="AA19:AD19"/>
    <mergeCell ref="AF19:AI19"/>
    <mergeCell ref="AJ19:AM19"/>
    <mergeCell ref="AR19:AU19"/>
    <mergeCell ref="B20:O20"/>
    <mergeCell ref="P20:Z20"/>
    <mergeCell ref="AA20:AD20"/>
    <mergeCell ref="AF20:AI20"/>
    <mergeCell ref="AJ20:AM20"/>
    <mergeCell ref="AQ20:AX20"/>
    <mergeCell ref="B21:O21"/>
    <mergeCell ref="P21:Z21"/>
    <mergeCell ref="AA21:AD21"/>
    <mergeCell ref="AF21:AI21"/>
    <mergeCell ref="AJ21:AM21"/>
    <mergeCell ref="AQ21:AX22"/>
    <mergeCell ref="B22:O22"/>
    <mergeCell ref="P22:Z22"/>
    <mergeCell ref="AA22:AD22"/>
    <mergeCell ref="AF22:AI22"/>
    <mergeCell ref="AQ24:AR24"/>
    <mergeCell ref="AJ22:AM22"/>
    <mergeCell ref="B23:O23"/>
    <mergeCell ref="P23:Z23"/>
    <mergeCell ref="AA23:AD23"/>
    <mergeCell ref="AF23:AI23"/>
    <mergeCell ref="AJ23:AM23"/>
    <mergeCell ref="AU27:AZ27"/>
    <mergeCell ref="AY24:AZ24"/>
    <mergeCell ref="B25:AE25"/>
    <mergeCell ref="AF25:AI25"/>
    <mergeCell ref="AH26:AJ26"/>
    <mergeCell ref="B24:O24"/>
    <mergeCell ref="P24:Z24"/>
    <mergeCell ref="AA24:AD24"/>
    <mergeCell ref="AF24:AI24"/>
    <mergeCell ref="AJ24:AM24"/>
  </mergeCells>
  <printOptions horizontalCentered="1" verticalCentered="1"/>
  <pageMargins left="0.6299212598425197" right="0.3937007874015748" top="0.7086614173228347" bottom="0.3937007874015748" header="0.2362204724409449" footer="0.2362204724409449"/>
  <pageSetup blackAndWhite="1" horizontalDpi="600" verticalDpi="600" orientation="landscape" paperSize="9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C21"/>
  <sheetViews>
    <sheetView zoomScale="80" zoomScaleNormal="80" zoomScaleSheetLayoutView="95" workbookViewId="0" topLeftCell="A1">
      <selection activeCell="C4" sqref="C4:U4"/>
    </sheetView>
  </sheetViews>
  <sheetFormatPr defaultColWidth="9.140625" defaultRowHeight="12"/>
  <cols>
    <col min="1" max="2" width="2.7109375" style="47" customWidth="1"/>
    <col min="3" max="3" width="3.28125" style="47" customWidth="1"/>
    <col min="4" max="4" width="3.421875" style="47" customWidth="1"/>
    <col min="5" max="10" width="1.7109375" style="47" customWidth="1"/>
    <col min="11" max="42" width="1.8515625" style="47" customWidth="1"/>
    <col min="43" max="43" width="6.7109375" style="47" customWidth="1"/>
    <col min="44" max="44" width="3.8515625" style="47" customWidth="1"/>
    <col min="45" max="45" width="4.00390625" style="47" customWidth="1"/>
    <col min="46" max="51" width="3.8515625" style="47" customWidth="1"/>
    <col min="52" max="52" width="3.421875" style="47" customWidth="1"/>
    <col min="53" max="53" width="2.8515625" style="47" customWidth="1"/>
    <col min="54" max="55" width="3.57421875" style="47" customWidth="1"/>
    <col min="56" max="16384" width="9.140625" style="47" customWidth="1"/>
  </cols>
  <sheetData>
    <row r="1" spans="2:55" ht="18.75" customHeight="1" thickBot="1">
      <c r="B1" s="44"/>
      <c r="C1" s="352" t="s">
        <v>87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72"/>
    </row>
    <row r="2" spans="2:55" ht="18.75" customHeight="1" thickBot="1" thickTop="1">
      <c r="B2" s="44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2"/>
    </row>
    <row r="3" spans="2:55" ht="22.5" customHeight="1" thickTop="1">
      <c r="B3" s="72"/>
      <c r="C3" s="286" t="s">
        <v>76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98"/>
      <c r="V3" s="287" t="s">
        <v>77</v>
      </c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8"/>
      <c r="AM3" s="299" t="s">
        <v>7</v>
      </c>
      <c r="AN3" s="300"/>
      <c r="AO3" s="300"/>
      <c r="AP3" s="301"/>
      <c r="AQ3" s="78" t="s">
        <v>8</v>
      </c>
      <c r="AR3" s="286" t="s">
        <v>78</v>
      </c>
      <c r="AS3" s="287"/>
      <c r="AT3" s="287"/>
      <c r="AU3" s="287"/>
      <c r="AV3" s="287"/>
      <c r="AW3" s="288"/>
      <c r="AX3" s="286" t="s">
        <v>28</v>
      </c>
      <c r="AY3" s="287"/>
      <c r="AZ3" s="287"/>
      <c r="BA3" s="287"/>
      <c r="BB3" s="288"/>
      <c r="BC3" s="79"/>
    </row>
    <row r="4" spans="2:55" ht="22.5" customHeight="1">
      <c r="B4" s="72"/>
      <c r="C4" s="328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30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2"/>
      <c r="AM4" s="333"/>
      <c r="AN4" s="204"/>
      <c r="AO4" s="204"/>
      <c r="AP4" s="334"/>
      <c r="AQ4" s="43"/>
      <c r="AR4" s="335"/>
      <c r="AS4" s="336"/>
      <c r="AT4" s="336"/>
      <c r="AU4" s="336"/>
      <c r="AV4" s="336"/>
      <c r="AW4" s="337"/>
      <c r="AX4" s="294"/>
      <c r="AY4" s="290"/>
      <c r="AZ4" s="290"/>
      <c r="BA4" s="290"/>
      <c r="BB4" s="291"/>
      <c r="BC4" s="81"/>
    </row>
    <row r="5" spans="2:55" ht="22.5" customHeight="1">
      <c r="B5" s="44"/>
      <c r="C5" s="328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30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2"/>
      <c r="AM5" s="333"/>
      <c r="AN5" s="204"/>
      <c r="AO5" s="204"/>
      <c r="AP5" s="334"/>
      <c r="AQ5" s="43"/>
      <c r="AR5" s="335"/>
      <c r="AS5" s="336"/>
      <c r="AT5" s="336"/>
      <c r="AU5" s="336"/>
      <c r="AV5" s="336"/>
      <c r="AW5" s="337"/>
      <c r="AX5" s="294"/>
      <c r="AY5" s="290"/>
      <c r="AZ5" s="290"/>
      <c r="BA5" s="290"/>
      <c r="BB5" s="291"/>
      <c r="BC5" s="84"/>
    </row>
    <row r="6" spans="2:55" ht="22.5" customHeight="1">
      <c r="B6" s="44"/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30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2"/>
      <c r="AM6" s="333"/>
      <c r="AN6" s="204"/>
      <c r="AO6" s="204"/>
      <c r="AP6" s="334"/>
      <c r="AQ6" s="43"/>
      <c r="AR6" s="335"/>
      <c r="AS6" s="336"/>
      <c r="AT6" s="336"/>
      <c r="AU6" s="336"/>
      <c r="AV6" s="336"/>
      <c r="AW6" s="337"/>
      <c r="AX6" s="294"/>
      <c r="AY6" s="290"/>
      <c r="AZ6" s="290"/>
      <c r="BA6" s="290"/>
      <c r="BB6" s="291"/>
      <c r="BC6" s="84"/>
    </row>
    <row r="7" spans="2:55" ht="22.5" customHeight="1">
      <c r="B7" s="44"/>
      <c r="C7" s="328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30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2"/>
      <c r="AM7" s="333"/>
      <c r="AN7" s="204"/>
      <c r="AO7" s="204"/>
      <c r="AP7" s="334"/>
      <c r="AQ7" s="43"/>
      <c r="AR7" s="335"/>
      <c r="AS7" s="336"/>
      <c r="AT7" s="336"/>
      <c r="AU7" s="336"/>
      <c r="AV7" s="336"/>
      <c r="AW7" s="337"/>
      <c r="AX7" s="114"/>
      <c r="AY7" s="115"/>
      <c r="AZ7" s="115"/>
      <c r="BA7" s="115"/>
      <c r="BB7" s="116"/>
      <c r="BC7" s="84"/>
    </row>
    <row r="8" spans="2:55" ht="22.5" customHeight="1">
      <c r="B8" s="44"/>
      <c r="C8" s="328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30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2"/>
      <c r="AM8" s="333"/>
      <c r="AN8" s="204"/>
      <c r="AO8" s="204"/>
      <c r="AP8" s="334"/>
      <c r="AQ8" s="43"/>
      <c r="AR8" s="335"/>
      <c r="AS8" s="336"/>
      <c r="AT8" s="336"/>
      <c r="AU8" s="336"/>
      <c r="AV8" s="336"/>
      <c r="AW8" s="337"/>
      <c r="AX8" s="114"/>
      <c r="AY8" s="115"/>
      <c r="AZ8" s="115"/>
      <c r="BA8" s="115"/>
      <c r="BB8" s="116"/>
      <c r="BC8" s="84"/>
    </row>
    <row r="9" spans="2:55" ht="22.5" customHeight="1">
      <c r="B9" s="44"/>
      <c r="C9" s="328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30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2"/>
      <c r="AM9" s="333"/>
      <c r="AN9" s="204"/>
      <c r="AO9" s="204"/>
      <c r="AP9" s="334"/>
      <c r="AQ9" s="43"/>
      <c r="AR9" s="335"/>
      <c r="AS9" s="336"/>
      <c r="AT9" s="336"/>
      <c r="AU9" s="336"/>
      <c r="AV9" s="336"/>
      <c r="AW9" s="337"/>
      <c r="AX9" s="114"/>
      <c r="AY9" s="115"/>
      <c r="AZ9" s="115"/>
      <c r="BA9" s="115"/>
      <c r="BB9" s="116"/>
      <c r="BC9" s="84"/>
    </row>
    <row r="10" spans="2:55" ht="22.5" customHeight="1">
      <c r="B10" s="44"/>
      <c r="C10" s="328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2"/>
      <c r="AM10" s="333"/>
      <c r="AN10" s="204"/>
      <c r="AO10" s="204"/>
      <c r="AP10" s="334"/>
      <c r="AQ10" s="43"/>
      <c r="AR10" s="335"/>
      <c r="AS10" s="336"/>
      <c r="AT10" s="336"/>
      <c r="AU10" s="336"/>
      <c r="AV10" s="336"/>
      <c r="AW10" s="337"/>
      <c r="AX10" s="114"/>
      <c r="AY10" s="115"/>
      <c r="AZ10" s="115"/>
      <c r="BA10" s="115"/>
      <c r="BB10" s="116"/>
      <c r="BC10" s="84"/>
    </row>
    <row r="11" spans="2:55" ht="22.5" customHeight="1">
      <c r="B11" s="44"/>
      <c r="C11" s="328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30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2"/>
      <c r="AM11" s="333"/>
      <c r="AN11" s="204"/>
      <c r="AO11" s="204"/>
      <c r="AP11" s="334"/>
      <c r="AQ11" s="43"/>
      <c r="AR11" s="335"/>
      <c r="AS11" s="336"/>
      <c r="AT11" s="336"/>
      <c r="AU11" s="336"/>
      <c r="AV11" s="336"/>
      <c r="AW11" s="337"/>
      <c r="AX11" s="114"/>
      <c r="AY11" s="115"/>
      <c r="AZ11" s="115"/>
      <c r="BA11" s="115"/>
      <c r="BB11" s="116"/>
      <c r="BC11" s="84"/>
    </row>
    <row r="12" spans="2:55" ht="22.5" customHeight="1">
      <c r="B12" s="86"/>
      <c r="C12" s="328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30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2"/>
      <c r="AM12" s="333"/>
      <c r="AN12" s="204"/>
      <c r="AO12" s="204"/>
      <c r="AP12" s="334"/>
      <c r="AQ12" s="43"/>
      <c r="AR12" s="335"/>
      <c r="AS12" s="336"/>
      <c r="AT12" s="336"/>
      <c r="AU12" s="336"/>
      <c r="AV12" s="336"/>
      <c r="AW12" s="337"/>
      <c r="AX12" s="114"/>
      <c r="AY12" s="115"/>
      <c r="AZ12" s="115"/>
      <c r="BA12" s="115"/>
      <c r="BB12" s="116"/>
      <c r="BC12" s="84"/>
    </row>
    <row r="13" spans="2:55" ht="22.5" customHeight="1">
      <c r="B13" s="44"/>
      <c r="C13" s="328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30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2"/>
      <c r="AM13" s="333"/>
      <c r="AN13" s="204"/>
      <c r="AO13" s="204"/>
      <c r="AP13" s="334"/>
      <c r="AQ13" s="43"/>
      <c r="AR13" s="335"/>
      <c r="AS13" s="336"/>
      <c r="AT13" s="336"/>
      <c r="AU13" s="336"/>
      <c r="AV13" s="336"/>
      <c r="AW13" s="337"/>
      <c r="AX13" s="294"/>
      <c r="AY13" s="290"/>
      <c r="AZ13" s="290"/>
      <c r="BA13" s="290"/>
      <c r="BB13" s="291"/>
      <c r="BC13" s="84"/>
    </row>
    <row r="14" spans="2:55" ht="22.5" customHeight="1">
      <c r="B14" s="44"/>
      <c r="C14" s="328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30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2"/>
      <c r="AM14" s="333"/>
      <c r="AN14" s="204"/>
      <c r="AO14" s="204"/>
      <c r="AP14" s="334"/>
      <c r="AQ14" s="43"/>
      <c r="AR14" s="335"/>
      <c r="AS14" s="336"/>
      <c r="AT14" s="336"/>
      <c r="AU14" s="336"/>
      <c r="AV14" s="336"/>
      <c r="AW14" s="337"/>
      <c r="AX14" s="294"/>
      <c r="AY14" s="290"/>
      <c r="AZ14" s="290"/>
      <c r="BA14" s="290"/>
      <c r="BB14" s="291"/>
      <c r="BC14" s="84"/>
    </row>
    <row r="15" spans="2:55" ht="22.5" customHeight="1">
      <c r="B15" s="86"/>
      <c r="C15" s="328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30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2"/>
      <c r="AM15" s="333"/>
      <c r="AN15" s="204"/>
      <c r="AO15" s="204"/>
      <c r="AP15" s="334"/>
      <c r="AQ15" s="43"/>
      <c r="AR15" s="335"/>
      <c r="AS15" s="336"/>
      <c r="AT15" s="336"/>
      <c r="AU15" s="336"/>
      <c r="AV15" s="336"/>
      <c r="AW15" s="337"/>
      <c r="AX15" s="294"/>
      <c r="AY15" s="290"/>
      <c r="AZ15" s="290"/>
      <c r="BA15" s="290"/>
      <c r="BB15" s="291"/>
      <c r="BC15" s="84"/>
    </row>
    <row r="16" spans="2:55" ht="22.5" customHeight="1">
      <c r="B16" s="44"/>
      <c r="C16" s="328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30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2"/>
      <c r="AM16" s="333"/>
      <c r="AN16" s="204"/>
      <c r="AO16" s="204"/>
      <c r="AP16" s="334"/>
      <c r="AQ16" s="43"/>
      <c r="AR16" s="335"/>
      <c r="AS16" s="336"/>
      <c r="AT16" s="336"/>
      <c r="AU16" s="336"/>
      <c r="AV16" s="336"/>
      <c r="AW16" s="337"/>
      <c r="AX16" s="294"/>
      <c r="AY16" s="290"/>
      <c r="AZ16" s="290"/>
      <c r="BA16" s="290"/>
      <c r="BB16" s="291"/>
      <c r="BC16" s="84"/>
    </row>
    <row r="17" spans="2:55" ht="22.5" customHeight="1">
      <c r="B17" s="44"/>
      <c r="C17" s="328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30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2"/>
      <c r="AM17" s="333"/>
      <c r="AN17" s="204"/>
      <c r="AO17" s="204"/>
      <c r="AP17" s="334"/>
      <c r="AQ17" s="43"/>
      <c r="AR17" s="335"/>
      <c r="AS17" s="336"/>
      <c r="AT17" s="336"/>
      <c r="AU17" s="336"/>
      <c r="AV17" s="336"/>
      <c r="AW17" s="337"/>
      <c r="AX17" s="294"/>
      <c r="AY17" s="290"/>
      <c r="AZ17" s="290"/>
      <c r="BA17" s="290"/>
      <c r="BB17" s="291"/>
      <c r="BC17" s="84"/>
    </row>
    <row r="18" spans="2:55" ht="22.5" customHeight="1" thickBot="1">
      <c r="B18" s="44"/>
      <c r="C18" s="338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40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2"/>
      <c r="AM18" s="343"/>
      <c r="AN18" s="344"/>
      <c r="AO18" s="344"/>
      <c r="AP18" s="345"/>
      <c r="AQ18" s="117"/>
      <c r="AR18" s="346"/>
      <c r="AS18" s="347"/>
      <c r="AT18" s="347"/>
      <c r="AU18" s="347"/>
      <c r="AV18" s="347"/>
      <c r="AW18" s="348"/>
      <c r="AX18" s="349"/>
      <c r="AY18" s="350"/>
      <c r="AZ18" s="350"/>
      <c r="BA18" s="350"/>
      <c r="BB18" s="351"/>
      <c r="BC18" s="84"/>
    </row>
    <row r="19" spans="2:55" ht="22.5" customHeight="1" thickBot="1" thickTop="1">
      <c r="B19" s="44"/>
      <c r="C19" s="236" t="s">
        <v>31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8"/>
      <c r="AR19" s="325"/>
      <c r="AS19" s="326"/>
      <c r="AT19" s="326"/>
      <c r="AU19" s="326"/>
      <c r="AV19" s="326"/>
      <c r="AW19" s="327"/>
      <c r="AX19" s="118"/>
      <c r="AY19" s="119"/>
      <c r="AZ19" s="98"/>
      <c r="BA19" s="98"/>
      <c r="BB19" s="120"/>
      <c r="BC19" s="75"/>
    </row>
    <row r="20" spans="2:55" ht="13.5" customHeight="1" thickTop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86"/>
      <c r="AT20" s="242"/>
      <c r="AU20" s="242"/>
      <c r="AV20" s="243"/>
      <c r="AW20" s="243"/>
      <c r="AX20" s="243"/>
      <c r="AY20" s="107"/>
      <c r="AZ20" s="107"/>
      <c r="BA20" s="86"/>
      <c r="BB20" s="86"/>
      <c r="BC20" s="44"/>
    </row>
    <row r="21" spans="2:55" ht="12.75">
      <c r="B21" s="72"/>
      <c r="C21" s="113"/>
      <c r="D21" s="75"/>
      <c r="E21" s="75"/>
      <c r="F21" s="75"/>
      <c r="G21" s="75"/>
      <c r="H21" s="75"/>
      <c r="I21" s="75"/>
      <c r="J21" s="75"/>
      <c r="K21" s="75"/>
      <c r="L21" s="113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46"/>
      <c r="BB21" s="46"/>
      <c r="BC21" s="46"/>
    </row>
  </sheetData>
  <sheetProtection password="C859" sheet="1" selectLockedCells="1"/>
  <mergeCells count="78">
    <mergeCell ref="C1:BB1"/>
    <mergeCell ref="C3:U3"/>
    <mergeCell ref="V3:AL3"/>
    <mergeCell ref="AM3:AP3"/>
    <mergeCell ref="AR3:AW3"/>
    <mergeCell ref="AX3:BB3"/>
    <mergeCell ref="C4:U4"/>
    <mergeCell ref="V4:AL4"/>
    <mergeCell ref="AM4:AP4"/>
    <mergeCell ref="AR4:AW4"/>
    <mergeCell ref="AX4:BB4"/>
    <mergeCell ref="C5:U5"/>
    <mergeCell ref="V5:AL5"/>
    <mergeCell ref="AM5:AP5"/>
    <mergeCell ref="AR5:AW5"/>
    <mergeCell ref="AX5:BB5"/>
    <mergeCell ref="C6:U6"/>
    <mergeCell ref="V6:AL6"/>
    <mergeCell ref="AM6:AP6"/>
    <mergeCell ref="AR6:AW6"/>
    <mergeCell ref="AX6:BB6"/>
    <mergeCell ref="C7:U7"/>
    <mergeCell ref="V7:AL7"/>
    <mergeCell ref="AM7:AP7"/>
    <mergeCell ref="AR7:AW7"/>
    <mergeCell ref="C8:U8"/>
    <mergeCell ref="V8:AL8"/>
    <mergeCell ref="AM8:AP8"/>
    <mergeCell ref="AR8:AW8"/>
    <mergeCell ref="C9:U9"/>
    <mergeCell ref="V9:AL9"/>
    <mergeCell ref="AM9:AP9"/>
    <mergeCell ref="AR9:AW9"/>
    <mergeCell ref="C10:U10"/>
    <mergeCell ref="V10:AL10"/>
    <mergeCell ref="AM10:AP10"/>
    <mergeCell ref="AR10:AW10"/>
    <mergeCell ref="C11:U11"/>
    <mergeCell ref="V11:AL11"/>
    <mergeCell ref="AM11:AP11"/>
    <mergeCell ref="AR11:AW11"/>
    <mergeCell ref="C12:U12"/>
    <mergeCell ref="V12:AL12"/>
    <mergeCell ref="AM12:AP12"/>
    <mergeCell ref="AR12:AW12"/>
    <mergeCell ref="C13:U13"/>
    <mergeCell ref="V13:AL13"/>
    <mergeCell ref="AM13:AP13"/>
    <mergeCell ref="AR13:AW13"/>
    <mergeCell ref="AM16:AP16"/>
    <mergeCell ref="AR16:AW16"/>
    <mergeCell ref="AX16:BB16"/>
    <mergeCell ref="AX13:BB13"/>
    <mergeCell ref="C14:U14"/>
    <mergeCell ref="V14:AL14"/>
    <mergeCell ref="AM14:AP14"/>
    <mergeCell ref="AR14:AW14"/>
    <mergeCell ref="AX14:BB14"/>
    <mergeCell ref="AM18:AP18"/>
    <mergeCell ref="AR18:AW18"/>
    <mergeCell ref="AX18:BB18"/>
    <mergeCell ref="C15:U15"/>
    <mergeCell ref="V15:AL15"/>
    <mergeCell ref="AM15:AP15"/>
    <mergeCell ref="AR15:AW15"/>
    <mergeCell ref="AX15:BB15"/>
    <mergeCell ref="C16:U16"/>
    <mergeCell ref="V16:AL16"/>
    <mergeCell ref="C19:AQ19"/>
    <mergeCell ref="AR19:AW19"/>
    <mergeCell ref="AT20:AX20"/>
    <mergeCell ref="C17:U17"/>
    <mergeCell ref="V17:AL17"/>
    <mergeCell ref="AM17:AP17"/>
    <mergeCell ref="AR17:AW17"/>
    <mergeCell ref="AX17:BB17"/>
    <mergeCell ref="C18:U18"/>
    <mergeCell ref="V18:AL18"/>
  </mergeCells>
  <printOptions horizontalCentered="1" verticalCentered="1"/>
  <pageMargins left="0.6299212598425197" right="0.3937007874015748" top="0.7086614173228347" bottom="0.3937007874015748" header="0.2362204724409449" footer="0.2362204724409449"/>
  <pageSetup blackAndWhite="1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</dc:creator>
  <cp:keywords/>
  <dc:description/>
  <cp:lastModifiedBy>堀田</cp:lastModifiedBy>
  <cp:lastPrinted>2023-09-29T00:41:33Z</cp:lastPrinted>
  <dcterms:created xsi:type="dcterms:W3CDTF">2013-12-04T04:51:35Z</dcterms:created>
  <dcterms:modified xsi:type="dcterms:W3CDTF">2023-11-02T07:21:15Z</dcterms:modified>
  <cp:category/>
  <cp:version/>
  <cp:contentType/>
  <cp:contentStatus/>
</cp:coreProperties>
</file>